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66925"/>
  <xr:revisionPtr revIDLastSave="0" documentId="13_ncr:1_{693CF15C-F4E9-40F9-92C3-7E6F675FD991}" xr6:coauthVersionLast="47" xr6:coauthVersionMax="47" xr10:uidLastSave="{00000000-0000-0000-0000-000000000000}"/>
  <bookViews>
    <workbookView xWindow="-103" yWindow="-103" windowWidth="33120" windowHeight="18120" tabRatio="737" xr2:uid="{00000000-000D-0000-FFFF-FFFF00000000}"/>
  </bookViews>
  <sheets>
    <sheet name="Impact on Physician Services" sheetId="7" r:id="rId1"/>
    <sheet name="Notes to readers" sheetId="9" r:id="rId2"/>
    <sheet name="Table of contents" sheetId="10" r:id="rId3"/>
    <sheet name="1. Nova Scotia services" sheetId="3" r:id="rId4"/>
    <sheet name="2. Ontario services" sheetId="15" r:id="rId5"/>
    <sheet name="3. Manitoba services" sheetId="14" r:id="rId6"/>
    <sheet name="4. Saskatchewan services" sheetId="11" r:id="rId7"/>
    <sheet name="5. Alberta services" sheetId="12" r:id="rId8"/>
    <sheet name="6. British Columbia services" sheetId="13" r:id="rId9"/>
  </sheets>
  <definedNames>
    <definedName name="_xlnm.Print_Area" localSheetId="3">'1. Nova Scotia services'!$A$3:$AO$205</definedName>
    <definedName name="_xlnm.Print_Area" localSheetId="4">'2. Ontario services'!$A$3:$AO$195</definedName>
    <definedName name="_xlnm.Print_Area" localSheetId="5">'3. Manitoba services'!$A$3:$BZ$195</definedName>
    <definedName name="_xlnm.Print_Area" localSheetId="6">'4. Saskatchewan services'!$A$3:$BC$205</definedName>
    <definedName name="_xlnm.Print_Area" localSheetId="7">'5. Alberta services'!$A$3:$BZ$195</definedName>
    <definedName name="_xlnm.Print_Area" localSheetId="8">'6. British Columbia services'!$A$3:$BO$215</definedName>
    <definedName name="_xlnm.Print_Area" localSheetId="0">'Impact on Physician Services'!$2:$25</definedName>
    <definedName name="_xlnm.Print_Area" localSheetId="1">'Notes to readers'!$A$1:$A$25</definedName>
    <definedName name="_xlnm.Print_Area" localSheetId="2">'Table of contents'!$A$1:$A$61</definedName>
    <definedName name="Title..AO108.2">'2. Ontario services'!$A$103</definedName>
    <definedName name="Title..AO108.3">'3. Manitoba services'!$A$103</definedName>
    <definedName name="Title..AO108.5">'5. Alberta services'!$A$103</definedName>
    <definedName name="Title..AO11.1">'1. Nova Scotia services'!$A$5</definedName>
    <definedName name="Title..AO11.2">'2. Ontario services'!$A$5</definedName>
    <definedName name="Title..AO11.3">'3. Manitoba services'!$A$5</definedName>
    <definedName name="Title..AO11.4">'4. Saskatchewan services'!$A$5</definedName>
    <definedName name="Title..AO11.5">'5. Alberta services'!$A$5</definedName>
    <definedName name="Title..AO11.6">'6. British Columbia services'!$A$5</definedName>
    <definedName name="Title..AO113.1">'1. Nova Scotia services'!$A$108</definedName>
    <definedName name="Title..AO113.4">'4. Saskatchewan services'!$A$108</definedName>
    <definedName name="Title..AO118.6">'6. British Columbia services'!$A$113</definedName>
    <definedName name="Title..AO127.2">'2. Ontario services'!$A$122</definedName>
    <definedName name="Title..AO127.3">'3. Manitoba services'!$A$122</definedName>
    <definedName name="Title..AO127.5">'5. Alberta services'!$A$122</definedName>
    <definedName name="Title..AO133.1">'1. Nova Scotia services'!$A$128</definedName>
    <definedName name="Title..AO133.4">'4. Saskatchewan services'!$A$128</definedName>
    <definedName name="Title..AO139.6">'6. British Columbia services'!$A$134</definedName>
    <definedName name="Title..AO146.2">'2. Ontario services'!$A$141</definedName>
    <definedName name="Title..AO146.3">'3. Manitoba services'!$A$141</definedName>
    <definedName name="Title..AO146.5">'5. Alberta services'!$A$141</definedName>
    <definedName name="Title..AO153.1">'1. Nova Scotia services'!$A$148</definedName>
    <definedName name="Title..AO153.4">'4. Saskatchewan services'!$A$148</definedName>
    <definedName name="Title..AO160.6">'6. British Columbia services'!$A$155</definedName>
    <definedName name="Title..AO165.2">'2. Ontario services'!$A$160</definedName>
    <definedName name="Title..AO165.3">'3. Manitoba services'!$A$160</definedName>
    <definedName name="Title..AO165.5">'5. Alberta services'!$A$160</definedName>
    <definedName name="Title..AO173.1">'1. Nova Scotia services'!$A$168</definedName>
    <definedName name="Title..AO173.4">'4. Saskatchewan services'!$A$168</definedName>
    <definedName name="Title..AO181.6">'6. British Columbia services'!$A$176</definedName>
    <definedName name="Title..AO184.2">'2. Ontario services'!$A$179</definedName>
    <definedName name="Title..AO184.3">'3. Manitoba services'!$A$179</definedName>
    <definedName name="Title..AO184.5">'5. Alberta services'!$A$179</definedName>
    <definedName name="Title..AO193.1">'1. Nova Scotia services'!$A$188</definedName>
    <definedName name="Title..AO193.4">'4. Saskatchewan services'!$A$188</definedName>
    <definedName name="Title..AO202.6">'6. British Columbia services'!$A$197</definedName>
    <definedName name="Title..AO31.2">'2. Ontario services'!$A$25</definedName>
    <definedName name="Title..AO31.3">'3. Manitoba services'!$A$25</definedName>
    <definedName name="Title..AO31.5">'5. Alberta services'!$A$25</definedName>
    <definedName name="Title..AO32.1">'1. Nova Scotia services'!$A$26</definedName>
    <definedName name="Title..AO32.4">'4. Saskatchewan services'!$A$26</definedName>
    <definedName name="Title..AO33.6">'6. British Columbia services'!$A$27</definedName>
    <definedName name="Title..AO45.5">'5. Alberta services'!$A$45</definedName>
    <definedName name="Title..AO51.2">'2. Ontario services'!$A$45</definedName>
    <definedName name="Title..AO51.3">'3. Manitoba services'!$A$45</definedName>
    <definedName name="Title..AO53.1">'1. Nova Scotia services'!$A$47</definedName>
    <definedName name="Title..AO53.4">'4. Saskatchewan services'!$A$47</definedName>
    <definedName name="Title..AO55.6">'6. British Columbia services'!$A$49</definedName>
    <definedName name="Title..AO70.2">'2. Ontario services'!$A$65</definedName>
    <definedName name="Title..AO70.3">'3. Manitoba services'!$A$65</definedName>
    <definedName name="Title..AO70.5">'5. Alberta services'!$A$65</definedName>
    <definedName name="Title..AO73.1">'1. Nova Scotia services'!$A$68</definedName>
    <definedName name="Title..AO73.4">'4. Saskatchewan services'!$A$68</definedName>
    <definedName name="Title..AO76.6">'6. British Columbia services'!$A$71</definedName>
    <definedName name="Title..AO89.2">'2. Ontario services'!$A$84</definedName>
    <definedName name="Title..AO89.3">'3. Manitoba services'!$A$84</definedName>
    <definedName name="Title..AO89.5">'5. Alberta services'!$A$84</definedName>
    <definedName name="Title..AO93.1">'1. Nova Scotia services'!$A$88</definedName>
    <definedName name="Title..AO93.4">'4. Saskatchewan services'!$A$88</definedName>
    <definedName name="Title..AO97.6">'6. British Columbia services'!$A$92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80" i="14" l="1"/>
  <c r="AB6" i="13" l="1"/>
  <c r="AL6" i="13" l="1"/>
  <c r="AB73" i="3"/>
  <c r="AL30" i="12" l="1"/>
  <c r="AG30" i="14"/>
  <c r="AE30" i="14"/>
  <c r="AD30" i="14"/>
  <c r="AB202" i="13"/>
  <c r="AB200" i="13"/>
  <c r="AB198" i="13"/>
  <c r="AB181" i="13"/>
  <c r="AB179" i="13"/>
  <c r="AB177" i="13"/>
  <c r="AB160" i="13"/>
  <c r="AB158" i="13"/>
  <c r="AB156" i="13"/>
  <c r="AB139" i="13"/>
  <c r="AB137" i="13"/>
  <c r="AB135" i="13"/>
  <c r="AB118" i="13"/>
  <c r="AB116" i="13"/>
  <c r="AB114" i="13"/>
  <c r="AB97" i="13"/>
  <c r="AB95" i="13"/>
  <c r="AB93" i="13"/>
  <c r="AB76" i="13"/>
  <c r="AB74" i="13"/>
  <c r="AB72" i="13"/>
  <c r="AB55" i="13"/>
  <c r="AB54" i="13"/>
  <c r="AB52" i="13"/>
  <c r="AB50" i="13"/>
  <c r="AB33" i="13"/>
  <c r="AB30" i="13"/>
  <c r="AB28" i="13"/>
  <c r="AB11" i="13"/>
  <c r="AB10" i="13"/>
  <c r="AB8" i="13"/>
  <c r="AO151" i="3"/>
  <c r="AN151" i="3"/>
  <c r="AM151" i="3"/>
  <c r="AL151" i="3"/>
  <c r="AK151" i="3"/>
  <c r="AJ151" i="3"/>
  <c r="AI151" i="3"/>
  <c r="AH151" i="3"/>
  <c r="AG151" i="3"/>
  <c r="AF151" i="3"/>
  <c r="AE151" i="3"/>
  <c r="AD151" i="3"/>
  <c r="AC151" i="3"/>
  <c r="AB183" i="15"/>
  <c r="AB180" i="15"/>
  <c r="AB181" i="15"/>
  <c r="AB182" i="15"/>
  <c r="AB184" i="15"/>
  <c r="AB164" i="15"/>
  <c r="AB161" i="15"/>
  <c r="AB162" i="15"/>
  <c r="AB163" i="15"/>
  <c r="AB165" i="15"/>
  <c r="AB145" i="15"/>
  <c r="AB142" i="15"/>
  <c r="AB143" i="15"/>
  <c r="AB144" i="15"/>
  <c r="AB146" i="15"/>
  <c r="AB126" i="15"/>
  <c r="AB123" i="15"/>
  <c r="AB124" i="15"/>
  <c r="AB125" i="15"/>
  <c r="AB127" i="15"/>
  <c r="AB107" i="15"/>
  <c r="AB104" i="15"/>
  <c r="AB105" i="15"/>
  <c r="AB106" i="15"/>
  <c r="AB108" i="15"/>
  <c r="AB88" i="15"/>
  <c r="AB85" i="15"/>
  <c r="AB86" i="15"/>
  <c r="AB87" i="15"/>
  <c r="AB89" i="15"/>
  <c r="AB69" i="15"/>
  <c r="AB66" i="15"/>
  <c r="AB67" i="15"/>
  <c r="AB68" i="15"/>
  <c r="AB70" i="15"/>
  <c r="AB49" i="15"/>
  <c r="AB47" i="15"/>
  <c r="AB29" i="15"/>
  <c r="AB27" i="15"/>
  <c r="AB9" i="15"/>
  <c r="AB7" i="15"/>
  <c r="AB183" i="14"/>
  <c r="AB181" i="14"/>
  <c r="AB182" i="14"/>
  <c r="AB184" i="14"/>
  <c r="AB164" i="14"/>
  <c r="AB161" i="14"/>
  <c r="AB162" i="14"/>
  <c r="AB163" i="14"/>
  <c r="AB165" i="14"/>
  <c r="AB145" i="14"/>
  <c r="AB142" i="14"/>
  <c r="AB143" i="14"/>
  <c r="AB144" i="14"/>
  <c r="AB146" i="14"/>
  <c r="AB126" i="14"/>
  <c r="AB123" i="14"/>
  <c r="AB124" i="14"/>
  <c r="AB125" i="14"/>
  <c r="AB127" i="14"/>
  <c r="AB107" i="14"/>
  <c r="AB104" i="14"/>
  <c r="AB105" i="14"/>
  <c r="AB106" i="14"/>
  <c r="AB108" i="14"/>
  <c r="AB88" i="14"/>
  <c r="AB85" i="14"/>
  <c r="AB86" i="14"/>
  <c r="AB87" i="14"/>
  <c r="AB89" i="14"/>
  <c r="AB69" i="14"/>
  <c r="AB66" i="14"/>
  <c r="AB67" i="14"/>
  <c r="AB68" i="14"/>
  <c r="AB70" i="14"/>
  <c r="AB49" i="14"/>
  <c r="AB47" i="14"/>
  <c r="AB29" i="14"/>
  <c r="AB27" i="14"/>
  <c r="AB9" i="14"/>
  <c r="AB7" i="14"/>
  <c r="AB192" i="11"/>
  <c r="AB189" i="11"/>
  <c r="AB190" i="11"/>
  <c r="AB191" i="11"/>
  <c r="AB193" i="11"/>
  <c r="AB172" i="11"/>
  <c r="AB169" i="11"/>
  <c r="AB170" i="11"/>
  <c r="AB171" i="11"/>
  <c r="AB173" i="11"/>
  <c r="AB152" i="11"/>
  <c r="AB149" i="11"/>
  <c r="AB150" i="11"/>
  <c r="AB151" i="11"/>
  <c r="AB153" i="11"/>
  <c r="AB92" i="11"/>
  <c r="AB89" i="11"/>
  <c r="AB90" i="11"/>
  <c r="AB91" i="11"/>
  <c r="AB93" i="11"/>
  <c r="AB72" i="11"/>
  <c r="AB69" i="11"/>
  <c r="AB70" i="11"/>
  <c r="AB71" i="11"/>
  <c r="AB73" i="11"/>
  <c r="AB51" i="11"/>
  <c r="AB49" i="11"/>
  <c r="AB30" i="11"/>
  <c r="AB28" i="11"/>
  <c r="AB9" i="11"/>
  <c r="AB7" i="11"/>
  <c r="AB183" i="12"/>
  <c r="AB180" i="12"/>
  <c r="AB181" i="12"/>
  <c r="AB182" i="12"/>
  <c r="AB184" i="12"/>
  <c r="AB164" i="12"/>
  <c r="AB161" i="12"/>
  <c r="AB162" i="12"/>
  <c r="AB163" i="12"/>
  <c r="AB165" i="12"/>
  <c r="AB145" i="12"/>
  <c r="AB142" i="12"/>
  <c r="AB143" i="12"/>
  <c r="AB144" i="12"/>
  <c r="AB146" i="12"/>
  <c r="AB126" i="12"/>
  <c r="AB123" i="12"/>
  <c r="AB124" i="12"/>
  <c r="AB125" i="12"/>
  <c r="AB127" i="12"/>
  <c r="AB107" i="12"/>
  <c r="AB104" i="12"/>
  <c r="AB105" i="12"/>
  <c r="AB106" i="12"/>
  <c r="AB108" i="12"/>
  <c r="AB88" i="12"/>
  <c r="AB85" i="12"/>
  <c r="AB86" i="12"/>
  <c r="AB87" i="12"/>
  <c r="AB89" i="12"/>
  <c r="AB69" i="12"/>
  <c r="AB66" i="12"/>
  <c r="AB67" i="12"/>
  <c r="AB68" i="12"/>
  <c r="AB70" i="12"/>
  <c r="AB49" i="12"/>
  <c r="AB47" i="12"/>
  <c r="AB29" i="12"/>
  <c r="AB27" i="12"/>
  <c r="AB9" i="12"/>
  <c r="AB7" i="12"/>
  <c r="AB201" i="13"/>
  <c r="AB199" i="13"/>
  <c r="AB180" i="13"/>
  <c r="AB178" i="13"/>
  <c r="AB159" i="13"/>
  <c r="AB157" i="13"/>
  <c r="AB138" i="13"/>
  <c r="AB136" i="13"/>
  <c r="AB117" i="13"/>
  <c r="AB115" i="13"/>
  <c r="AB96" i="13"/>
  <c r="AB94" i="13"/>
  <c r="AB75" i="13"/>
  <c r="AB73" i="13"/>
  <c r="AB53" i="13"/>
  <c r="AB51" i="13"/>
  <c r="AB31" i="13"/>
  <c r="AB29" i="13"/>
  <c r="AB9" i="13"/>
  <c r="AB7" i="13"/>
  <c r="N201" i="13"/>
  <c r="N198" i="13"/>
  <c r="N199" i="13"/>
  <c r="N200" i="13"/>
  <c r="N202" i="13"/>
  <c r="N180" i="13"/>
  <c r="N177" i="13"/>
  <c r="N178" i="13"/>
  <c r="N179" i="13"/>
  <c r="N181" i="13"/>
  <c r="N159" i="13"/>
  <c r="N156" i="13"/>
  <c r="N157" i="13"/>
  <c r="N158" i="13"/>
  <c r="N160" i="13"/>
  <c r="N138" i="13"/>
  <c r="N135" i="13"/>
  <c r="N136" i="13"/>
  <c r="N137" i="13"/>
  <c r="N139" i="13"/>
  <c r="N117" i="13"/>
  <c r="N114" i="13"/>
  <c r="N115" i="13"/>
  <c r="N116" i="13"/>
  <c r="N118" i="13"/>
  <c r="N96" i="13"/>
  <c r="N93" i="13"/>
  <c r="N94" i="13"/>
  <c r="N95" i="13"/>
  <c r="N97" i="13"/>
  <c r="N75" i="13"/>
  <c r="N72" i="13"/>
  <c r="N73" i="13"/>
  <c r="N74" i="13"/>
  <c r="N76" i="13"/>
  <c r="N53" i="13"/>
  <c r="N51" i="13"/>
  <c r="N31" i="13"/>
  <c r="N29" i="13"/>
  <c r="N9" i="13"/>
  <c r="N7" i="13"/>
  <c r="N183" i="12"/>
  <c r="N180" i="12"/>
  <c r="N181" i="12"/>
  <c r="N182" i="12"/>
  <c r="N184" i="12"/>
  <c r="N164" i="12"/>
  <c r="N161" i="12"/>
  <c r="N162" i="12"/>
  <c r="N163" i="12"/>
  <c r="N165" i="12"/>
  <c r="N145" i="12"/>
  <c r="N142" i="12"/>
  <c r="N143" i="12"/>
  <c r="N144" i="12"/>
  <c r="N146" i="12"/>
  <c r="N126" i="12"/>
  <c r="N123" i="12"/>
  <c r="N124" i="12"/>
  <c r="N125" i="12"/>
  <c r="N127" i="12"/>
  <c r="N107" i="12"/>
  <c r="N104" i="12"/>
  <c r="N105" i="12"/>
  <c r="N106" i="12"/>
  <c r="N108" i="12"/>
  <c r="N88" i="12"/>
  <c r="N85" i="12"/>
  <c r="N86" i="12"/>
  <c r="N87" i="12"/>
  <c r="N89" i="12"/>
  <c r="N69" i="12"/>
  <c r="N66" i="12"/>
  <c r="N67" i="12"/>
  <c r="N68" i="12"/>
  <c r="N70" i="12"/>
  <c r="N49" i="12"/>
  <c r="N47" i="12"/>
  <c r="N29" i="12"/>
  <c r="N27" i="12"/>
  <c r="N9" i="12"/>
  <c r="N7" i="12"/>
  <c r="N192" i="11"/>
  <c r="N189" i="11"/>
  <c r="N190" i="11"/>
  <c r="N191" i="11"/>
  <c r="N193" i="11"/>
  <c r="N172" i="11"/>
  <c r="N169" i="11"/>
  <c r="N170" i="11"/>
  <c r="N171" i="11"/>
  <c r="N173" i="11"/>
  <c r="N152" i="11"/>
  <c r="N149" i="11"/>
  <c r="N150" i="11"/>
  <c r="N151" i="11"/>
  <c r="N153" i="11"/>
  <c r="N92" i="11"/>
  <c r="N89" i="11"/>
  <c r="N90" i="11"/>
  <c r="N91" i="11"/>
  <c r="N93" i="11"/>
  <c r="N72" i="11"/>
  <c r="N69" i="11"/>
  <c r="N70" i="11"/>
  <c r="N71" i="11"/>
  <c r="N73" i="11"/>
  <c r="N51" i="11"/>
  <c r="N49" i="11"/>
  <c r="N30" i="11"/>
  <c r="N28" i="11"/>
  <c r="N9" i="11"/>
  <c r="N7" i="11"/>
  <c r="N183" i="14"/>
  <c r="N180" i="14"/>
  <c r="N181" i="14"/>
  <c r="N182" i="14"/>
  <c r="N184" i="14"/>
  <c r="N164" i="14"/>
  <c r="N161" i="14"/>
  <c r="N162" i="14"/>
  <c r="N163" i="14"/>
  <c r="N165" i="14"/>
  <c r="N145" i="14"/>
  <c r="N142" i="14"/>
  <c r="N143" i="14"/>
  <c r="N144" i="14"/>
  <c r="N146" i="14"/>
  <c r="N126" i="14"/>
  <c r="N123" i="14"/>
  <c r="N124" i="14"/>
  <c r="N125" i="14"/>
  <c r="N127" i="14"/>
  <c r="N107" i="14"/>
  <c r="N104" i="14"/>
  <c r="N105" i="14"/>
  <c r="N106" i="14"/>
  <c r="N108" i="14"/>
  <c r="N88" i="14"/>
  <c r="N85" i="14"/>
  <c r="N86" i="14"/>
  <c r="N87" i="14"/>
  <c r="N89" i="14"/>
  <c r="N69" i="14"/>
  <c r="N66" i="14"/>
  <c r="N67" i="14"/>
  <c r="N68" i="14"/>
  <c r="N70" i="14"/>
  <c r="N49" i="14"/>
  <c r="N47" i="14"/>
  <c r="N29" i="14"/>
  <c r="N27" i="14"/>
  <c r="N9" i="14"/>
  <c r="N7" i="14"/>
  <c r="N183" i="15"/>
  <c r="N180" i="15"/>
  <c r="N181" i="15"/>
  <c r="N182" i="15"/>
  <c r="N184" i="15"/>
  <c r="N164" i="15"/>
  <c r="N161" i="15"/>
  <c r="N162" i="15"/>
  <c r="N163" i="15"/>
  <c r="N165" i="15"/>
  <c r="N145" i="15"/>
  <c r="N142" i="15"/>
  <c r="N143" i="15"/>
  <c r="N144" i="15"/>
  <c r="N146" i="15"/>
  <c r="N126" i="15"/>
  <c r="N123" i="15"/>
  <c r="N124" i="15"/>
  <c r="N125" i="15"/>
  <c r="N127" i="15"/>
  <c r="N105" i="15"/>
  <c r="N104" i="15"/>
  <c r="N106" i="15"/>
  <c r="N107" i="15"/>
  <c r="N108" i="15"/>
  <c r="N88" i="15"/>
  <c r="N85" i="15"/>
  <c r="N86" i="15"/>
  <c r="N87" i="15"/>
  <c r="N89" i="15"/>
  <c r="N69" i="15"/>
  <c r="N66" i="15"/>
  <c r="N67" i="15"/>
  <c r="N68" i="15"/>
  <c r="N70" i="15"/>
  <c r="N49" i="15"/>
  <c r="N47" i="15"/>
  <c r="N29" i="15"/>
  <c r="N27" i="15"/>
  <c r="N9" i="15"/>
  <c r="N7" i="15"/>
  <c r="AL202" i="13" l="1"/>
  <c r="AK202" i="13"/>
  <c r="AJ202" i="13"/>
  <c r="AI202" i="13"/>
  <c r="AH202" i="13"/>
  <c r="AG202" i="13"/>
  <c r="AF202" i="13"/>
  <c r="AE202" i="13"/>
  <c r="AD202" i="13"/>
  <c r="AC202" i="13"/>
  <c r="AL200" i="13"/>
  <c r="AK200" i="13"/>
  <c r="AJ200" i="13"/>
  <c r="AI200" i="13"/>
  <c r="AH200" i="13"/>
  <c r="AG200" i="13"/>
  <c r="AF200" i="13"/>
  <c r="AE200" i="13"/>
  <c r="AD200" i="13"/>
  <c r="AC200" i="13"/>
  <c r="AC198" i="13"/>
  <c r="AD198" i="13"/>
  <c r="AE198" i="13"/>
  <c r="AF198" i="13"/>
  <c r="AG198" i="13"/>
  <c r="AH198" i="13"/>
  <c r="AI198" i="13"/>
  <c r="AJ198" i="13"/>
  <c r="AL198" i="13"/>
  <c r="AK198" i="13"/>
  <c r="AL181" i="13"/>
  <c r="AK181" i="13"/>
  <c r="AJ181" i="13"/>
  <c r="AI181" i="13"/>
  <c r="AH181" i="13"/>
  <c r="AG181" i="13"/>
  <c r="AF181" i="13"/>
  <c r="AE181" i="13"/>
  <c r="AD181" i="13"/>
  <c r="AC181" i="13"/>
  <c r="AL179" i="13"/>
  <c r="AK179" i="13"/>
  <c r="AJ179" i="13"/>
  <c r="AI179" i="13"/>
  <c r="AH179" i="13"/>
  <c r="AG179" i="13"/>
  <c r="AF179" i="13"/>
  <c r="AE179" i="13"/>
  <c r="AD179" i="13"/>
  <c r="AC179" i="13"/>
  <c r="AC177" i="13"/>
  <c r="AD177" i="13"/>
  <c r="AE177" i="13"/>
  <c r="AF177" i="13"/>
  <c r="AG177" i="13"/>
  <c r="AH177" i="13"/>
  <c r="AI177" i="13"/>
  <c r="AJ177" i="13"/>
  <c r="AL177" i="13"/>
  <c r="AK177" i="13"/>
  <c r="AL160" i="13"/>
  <c r="AK160" i="13"/>
  <c r="AJ160" i="13"/>
  <c r="AI160" i="13"/>
  <c r="AH160" i="13"/>
  <c r="AG160" i="13"/>
  <c r="AF160" i="13"/>
  <c r="AE160" i="13"/>
  <c r="AD160" i="13"/>
  <c r="AC160" i="13"/>
  <c r="AL158" i="13"/>
  <c r="AK158" i="13"/>
  <c r="AJ158" i="13"/>
  <c r="AI158" i="13"/>
  <c r="AH158" i="13"/>
  <c r="AG158" i="13"/>
  <c r="AF158" i="13"/>
  <c r="AE158" i="13"/>
  <c r="AD158" i="13"/>
  <c r="AC158" i="13"/>
  <c r="AC156" i="13"/>
  <c r="AD156" i="13"/>
  <c r="AE156" i="13"/>
  <c r="AF156" i="13"/>
  <c r="AG156" i="13"/>
  <c r="AH156" i="13"/>
  <c r="AI156" i="13"/>
  <c r="AJ156" i="13"/>
  <c r="AL156" i="13"/>
  <c r="AK156" i="13"/>
  <c r="AL139" i="13"/>
  <c r="AK139" i="13"/>
  <c r="AJ139" i="13"/>
  <c r="AI139" i="13"/>
  <c r="AH139" i="13"/>
  <c r="AG139" i="13"/>
  <c r="AF139" i="13"/>
  <c r="AE139" i="13"/>
  <c r="AD139" i="13"/>
  <c r="AC139" i="13"/>
  <c r="AL137" i="13"/>
  <c r="AK137" i="13"/>
  <c r="AJ137" i="13"/>
  <c r="AI137" i="13"/>
  <c r="AH137" i="13"/>
  <c r="AG137" i="13"/>
  <c r="AF137" i="13"/>
  <c r="AE137" i="13"/>
  <c r="AD137" i="13"/>
  <c r="AC137" i="13"/>
  <c r="AC135" i="13"/>
  <c r="AD135" i="13"/>
  <c r="AE135" i="13"/>
  <c r="AF135" i="13"/>
  <c r="AG135" i="13"/>
  <c r="AH135" i="13"/>
  <c r="AI135" i="13"/>
  <c r="AJ135" i="13"/>
  <c r="AL135" i="13"/>
  <c r="AK135" i="13"/>
  <c r="AL118" i="13"/>
  <c r="AK118" i="13"/>
  <c r="AJ118" i="13"/>
  <c r="AI118" i="13"/>
  <c r="AH118" i="13"/>
  <c r="AG118" i="13"/>
  <c r="AF118" i="13"/>
  <c r="AE118" i="13"/>
  <c r="AD118" i="13"/>
  <c r="AC118" i="13"/>
  <c r="AL116" i="13"/>
  <c r="AK116" i="13"/>
  <c r="AJ116" i="13"/>
  <c r="AI116" i="13"/>
  <c r="AH116" i="13"/>
  <c r="AG116" i="13"/>
  <c r="AF116" i="13"/>
  <c r="AE116" i="13"/>
  <c r="AD116" i="13"/>
  <c r="AC116" i="13"/>
  <c r="AC114" i="13"/>
  <c r="AD114" i="13"/>
  <c r="AE114" i="13"/>
  <c r="AF114" i="13"/>
  <c r="AG114" i="13"/>
  <c r="AH114" i="13"/>
  <c r="AI114" i="13"/>
  <c r="AJ114" i="13"/>
  <c r="AL114" i="13"/>
  <c r="AK114" i="13"/>
  <c r="AL97" i="13"/>
  <c r="AK97" i="13"/>
  <c r="AJ97" i="13"/>
  <c r="AI97" i="13"/>
  <c r="AH97" i="13"/>
  <c r="AG97" i="13"/>
  <c r="AF97" i="13"/>
  <c r="AE97" i="13"/>
  <c r="AD97" i="13"/>
  <c r="AC97" i="13"/>
  <c r="AL95" i="13"/>
  <c r="AK95" i="13"/>
  <c r="AJ95" i="13"/>
  <c r="AI95" i="13"/>
  <c r="AH95" i="13"/>
  <c r="AG95" i="13"/>
  <c r="AF95" i="13"/>
  <c r="AE95" i="13"/>
  <c r="AD95" i="13"/>
  <c r="AC95" i="13"/>
  <c r="AC93" i="13"/>
  <c r="AD93" i="13"/>
  <c r="AE93" i="13"/>
  <c r="AF93" i="13"/>
  <c r="AG93" i="13"/>
  <c r="AH93" i="13"/>
  <c r="AI93" i="13"/>
  <c r="AJ93" i="13"/>
  <c r="AL93" i="13"/>
  <c r="AK93" i="13"/>
  <c r="AL76" i="13"/>
  <c r="AK76" i="13"/>
  <c r="AJ76" i="13"/>
  <c r="AI76" i="13"/>
  <c r="AH76" i="13"/>
  <c r="AG76" i="13"/>
  <c r="AF76" i="13"/>
  <c r="AE76" i="13"/>
  <c r="AD76" i="13"/>
  <c r="AC76" i="13"/>
  <c r="AL74" i="13"/>
  <c r="AK74" i="13"/>
  <c r="AJ74" i="13"/>
  <c r="AI74" i="13"/>
  <c r="AH74" i="13"/>
  <c r="AG74" i="13"/>
  <c r="AF74" i="13"/>
  <c r="AE74" i="13"/>
  <c r="AD74" i="13"/>
  <c r="AC74" i="13"/>
  <c r="AC72" i="13"/>
  <c r="AD72" i="13"/>
  <c r="AE72" i="13"/>
  <c r="AF72" i="13"/>
  <c r="AG72" i="13"/>
  <c r="AH72" i="13"/>
  <c r="AI72" i="13"/>
  <c r="AJ72" i="13"/>
  <c r="AK72" i="13"/>
  <c r="AL72" i="13"/>
  <c r="AL55" i="13"/>
  <c r="AK55" i="13"/>
  <c r="AJ55" i="13"/>
  <c r="AI55" i="13"/>
  <c r="AH55" i="13"/>
  <c r="AG55" i="13"/>
  <c r="AF55" i="13"/>
  <c r="AE55" i="13"/>
  <c r="AD55" i="13"/>
  <c r="AC55" i="13"/>
  <c r="AL54" i="13"/>
  <c r="AK54" i="13"/>
  <c r="AJ54" i="13"/>
  <c r="AI54" i="13"/>
  <c r="AH54" i="13"/>
  <c r="AG54" i="13"/>
  <c r="AF54" i="13"/>
  <c r="AE54" i="13"/>
  <c r="AD54" i="13"/>
  <c r="AC54" i="13"/>
  <c r="AL52" i="13"/>
  <c r="AK52" i="13"/>
  <c r="AJ52" i="13"/>
  <c r="AI52" i="13"/>
  <c r="AH52" i="13"/>
  <c r="AG52" i="13"/>
  <c r="AF52" i="13"/>
  <c r="AE52" i="13"/>
  <c r="AD52" i="13"/>
  <c r="AC52" i="13"/>
  <c r="AL50" i="13"/>
  <c r="AK50" i="13"/>
  <c r="AJ50" i="13"/>
  <c r="AI50" i="13"/>
  <c r="AH50" i="13"/>
  <c r="AG50" i="13"/>
  <c r="AF50" i="13"/>
  <c r="AE50" i="13"/>
  <c r="AD50" i="13"/>
  <c r="AC50" i="13"/>
  <c r="AL33" i="13"/>
  <c r="AK33" i="13"/>
  <c r="AJ33" i="13"/>
  <c r="AI33" i="13"/>
  <c r="AH33" i="13"/>
  <c r="AG33" i="13"/>
  <c r="AF33" i="13"/>
  <c r="AE33" i="13"/>
  <c r="AD33" i="13"/>
  <c r="AC33" i="13"/>
  <c r="AL30" i="13"/>
  <c r="AK30" i="13"/>
  <c r="AJ30" i="13"/>
  <c r="AI30" i="13"/>
  <c r="AH30" i="13"/>
  <c r="AG30" i="13"/>
  <c r="AF30" i="13"/>
  <c r="AE30" i="13"/>
  <c r="AD30" i="13"/>
  <c r="AC30" i="13"/>
  <c r="AL28" i="13"/>
  <c r="AK28" i="13"/>
  <c r="AJ28" i="13"/>
  <c r="AI28" i="13"/>
  <c r="AH28" i="13"/>
  <c r="AG28" i="13"/>
  <c r="AF28" i="13"/>
  <c r="AE28" i="13"/>
  <c r="AD28" i="13"/>
  <c r="AC28" i="13"/>
  <c r="AL11" i="13"/>
  <c r="AK11" i="13"/>
  <c r="AJ11" i="13"/>
  <c r="AI11" i="13"/>
  <c r="AH11" i="13"/>
  <c r="AG11" i="13"/>
  <c r="AF11" i="13"/>
  <c r="AE11" i="13"/>
  <c r="AD11" i="13"/>
  <c r="AC11" i="13"/>
  <c r="AL10" i="13"/>
  <c r="AK10" i="13"/>
  <c r="AJ10" i="13"/>
  <c r="AI10" i="13"/>
  <c r="AH10" i="13"/>
  <c r="AG10" i="13"/>
  <c r="AF10" i="13"/>
  <c r="AE10" i="13"/>
  <c r="AD10" i="13"/>
  <c r="AC10" i="13"/>
  <c r="AL8" i="13"/>
  <c r="AK8" i="13"/>
  <c r="AJ8" i="13"/>
  <c r="AI8" i="13"/>
  <c r="AH8" i="13"/>
  <c r="AG8" i="13"/>
  <c r="AF8" i="13"/>
  <c r="AE8" i="13"/>
  <c r="AD8" i="13"/>
  <c r="AC8" i="13"/>
  <c r="AK6" i="13"/>
  <c r="AJ6" i="13"/>
  <c r="AI6" i="13"/>
  <c r="AH6" i="13"/>
  <c r="AG6" i="13"/>
  <c r="AF6" i="13"/>
  <c r="AE6" i="13"/>
  <c r="AD6" i="13"/>
  <c r="AC6" i="13"/>
  <c r="AO184" i="12"/>
  <c r="AN184" i="12"/>
  <c r="AM184" i="12"/>
  <c r="AL184" i="12"/>
  <c r="AK184" i="12"/>
  <c r="AJ184" i="12"/>
  <c r="AI184" i="12"/>
  <c r="AH184" i="12"/>
  <c r="AG184" i="12"/>
  <c r="AF184" i="12"/>
  <c r="AE184" i="12"/>
  <c r="AD184" i="12"/>
  <c r="AC184" i="12"/>
  <c r="AO182" i="12"/>
  <c r="AN182" i="12"/>
  <c r="AM182" i="12"/>
  <c r="AL182" i="12"/>
  <c r="AK182" i="12"/>
  <c r="AJ182" i="12"/>
  <c r="AI182" i="12"/>
  <c r="AH182" i="12"/>
  <c r="AG182" i="12"/>
  <c r="AF182" i="12"/>
  <c r="AE182" i="12"/>
  <c r="AD182" i="12"/>
  <c r="AC182" i="12"/>
  <c r="AC180" i="12"/>
  <c r="AD180" i="12"/>
  <c r="AE180" i="12"/>
  <c r="AF180" i="12"/>
  <c r="AG180" i="12"/>
  <c r="AH180" i="12"/>
  <c r="AI180" i="12"/>
  <c r="AJ180" i="12"/>
  <c r="AO180" i="12"/>
  <c r="AN180" i="12"/>
  <c r="AM180" i="12"/>
  <c r="AL180" i="12"/>
  <c r="AK180" i="12"/>
  <c r="AO165" i="12"/>
  <c r="AN165" i="12"/>
  <c r="AM165" i="12"/>
  <c r="AL165" i="12"/>
  <c r="AK165" i="12"/>
  <c r="AJ165" i="12"/>
  <c r="AI165" i="12"/>
  <c r="AH165" i="12"/>
  <c r="AG165" i="12"/>
  <c r="AF165" i="12"/>
  <c r="AE165" i="12"/>
  <c r="AD165" i="12"/>
  <c r="AC165" i="12"/>
  <c r="AO163" i="12"/>
  <c r="AN163" i="12"/>
  <c r="AM163" i="12"/>
  <c r="AL163" i="12"/>
  <c r="AK163" i="12"/>
  <c r="AJ163" i="12"/>
  <c r="AI163" i="12"/>
  <c r="AH163" i="12"/>
  <c r="AG163" i="12"/>
  <c r="AF163" i="12"/>
  <c r="AE163" i="12"/>
  <c r="AD163" i="12"/>
  <c r="AC163" i="12"/>
  <c r="AC161" i="12"/>
  <c r="AD161" i="12"/>
  <c r="AE161" i="12"/>
  <c r="AF161" i="12"/>
  <c r="AG161" i="12"/>
  <c r="AH161" i="12"/>
  <c r="AI161" i="12"/>
  <c r="AJ161" i="12"/>
  <c r="AO161" i="12"/>
  <c r="AN161" i="12"/>
  <c r="AM161" i="12"/>
  <c r="AL161" i="12"/>
  <c r="AK161" i="12"/>
  <c r="AO146" i="12"/>
  <c r="AN146" i="12"/>
  <c r="AM146" i="12"/>
  <c r="AL146" i="12"/>
  <c r="AK146" i="12"/>
  <c r="AJ146" i="12"/>
  <c r="AI146" i="12"/>
  <c r="AH146" i="12"/>
  <c r="AG146" i="12"/>
  <c r="AF146" i="12"/>
  <c r="AE146" i="12"/>
  <c r="AD146" i="12"/>
  <c r="AC146" i="12"/>
  <c r="AO144" i="12"/>
  <c r="AN144" i="12"/>
  <c r="AM144" i="12"/>
  <c r="AL144" i="12"/>
  <c r="AK144" i="12"/>
  <c r="AJ144" i="12"/>
  <c r="AI144" i="12"/>
  <c r="AH144" i="12"/>
  <c r="AG144" i="12"/>
  <c r="AF144" i="12"/>
  <c r="AE144" i="12"/>
  <c r="AD144" i="12"/>
  <c r="AC144" i="12"/>
  <c r="AC142" i="12"/>
  <c r="AD142" i="12"/>
  <c r="AE142" i="12"/>
  <c r="AF142" i="12"/>
  <c r="AG142" i="12"/>
  <c r="AH142" i="12"/>
  <c r="AI142" i="12"/>
  <c r="AJ142" i="12"/>
  <c r="AO142" i="12"/>
  <c r="AN142" i="12"/>
  <c r="AM142" i="12"/>
  <c r="AL142" i="12"/>
  <c r="AK142" i="12"/>
  <c r="AO127" i="12"/>
  <c r="AN127" i="12"/>
  <c r="AM127" i="12"/>
  <c r="AL127" i="12"/>
  <c r="AK127" i="12"/>
  <c r="AJ127" i="12"/>
  <c r="AI127" i="12"/>
  <c r="AH127" i="12"/>
  <c r="AG127" i="12"/>
  <c r="AF127" i="12"/>
  <c r="AE127" i="12"/>
  <c r="AD127" i="12"/>
  <c r="AC127" i="12"/>
  <c r="AO125" i="12"/>
  <c r="AN125" i="12"/>
  <c r="AM125" i="12"/>
  <c r="AL125" i="12"/>
  <c r="AK125" i="12"/>
  <c r="AJ125" i="12"/>
  <c r="AI125" i="12"/>
  <c r="AH125" i="12"/>
  <c r="AG125" i="12"/>
  <c r="AF125" i="12"/>
  <c r="AE125" i="12"/>
  <c r="AD125" i="12"/>
  <c r="AC125" i="12"/>
  <c r="AC123" i="12"/>
  <c r="AD123" i="12"/>
  <c r="AE123" i="12"/>
  <c r="AF123" i="12"/>
  <c r="AG123" i="12"/>
  <c r="AH123" i="12"/>
  <c r="AI123" i="12"/>
  <c r="AJ123" i="12"/>
  <c r="AO123" i="12"/>
  <c r="AN123" i="12"/>
  <c r="AM123" i="12"/>
  <c r="AL123" i="12"/>
  <c r="AK123" i="12"/>
  <c r="AO108" i="12"/>
  <c r="AN108" i="12"/>
  <c r="AM108" i="12"/>
  <c r="AL108" i="12"/>
  <c r="AK108" i="12"/>
  <c r="AJ108" i="12"/>
  <c r="AI108" i="12"/>
  <c r="AH108" i="12"/>
  <c r="AG108" i="12"/>
  <c r="AF108" i="12"/>
  <c r="AE108" i="12"/>
  <c r="AD108" i="12"/>
  <c r="AC108" i="12"/>
  <c r="AO106" i="12"/>
  <c r="AN106" i="12"/>
  <c r="AM106" i="12"/>
  <c r="AL106" i="12"/>
  <c r="AK106" i="12"/>
  <c r="AJ106" i="12"/>
  <c r="AI106" i="12"/>
  <c r="AH106" i="12"/>
  <c r="AG106" i="12"/>
  <c r="AF106" i="12"/>
  <c r="AE106" i="12"/>
  <c r="AD106" i="12"/>
  <c r="AC106" i="12"/>
  <c r="AC104" i="12"/>
  <c r="AD104" i="12"/>
  <c r="AE104" i="12"/>
  <c r="AF104" i="12"/>
  <c r="AG104" i="12"/>
  <c r="AH104" i="12"/>
  <c r="AI104" i="12"/>
  <c r="AJ104" i="12"/>
  <c r="AO104" i="12"/>
  <c r="AN104" i="12"/>
  <c r="AM104" i="12"/>
  <c r="AL104" i="12"/>
  <c r="AK104" i="12"/>
  <c r="AO89" i="12"/>
  <c r="AN89" i="12"/>
  <c r="AM89" i="12"/>
  <c r="AL89" i="12"/>
  <c r="AK89" i="12"/>
  <c r="AJ89" i="12"/>
  <c r="AI89" i="12"/>
  <c r="AH89" i="12"/>
  <c r="AG89" i="12"/>
  <c r="AF89" i="12"/>
  <c r="AE89" i="12"/>
  <c r="AD89" i="12"/>
  <c r="AC89" i="12"/>
  <c r="AO87" i="12"/>
  <c r="AN87" i="12"/>
  <c r="AM87" i="12"/>
  <c r="AL87" i="12"/>
  <c r="AK87" i="12"/>
  <c r="AJ87" i="12"/>
  <c r="AI87" i="12"/>
  <c r="AH87" i="12"/>
  <c r="AG87" i="12"/>
  <c r="AF87" i="12"/>
  <c r="AE87" i="12"/>
  <c r="AD87" i="12"/>
  <c r="AC87" i="12"/>
  <c r="AC85" i="12"/>
  <c r="AD85" i="12"/>
  <c r="AE85" i="12"/>
  <c r="AF85" i="12"/>
  <c r="AG85" i="12"/>
  <c r="AH85" i="12"/>
  <c r="AI85" i="12"/>
  <c r="AJ85" i="12"/>
  <c r="AO85" i="12"/>
  <c r="AN85" i="12"/>
  <c r="AM85" i="12"/>
  <c r="AL85" i="12"/>
  <c r="AK85" i="12"/>
  <c r="AO70" i="12"/>
  <c r="AN70" i="12"/>
  <c r="AM70" i="12"/>
  <c r="AL70" i="12"/>
  <c r="AK70" i="12"/>
  <c r="AJ70" i="12"/>
  <c r="AI70" i="12"/>
  <c r="AH70" i="12"/>
  <c r="AG70" i="12"/>
  <c r="AF70" i="12"/>
  <c r="AE70" i="12"/>
  <c r="AD70" i="12"/>
  <c r="AC70" i="12"/>
  <c r="AO68" i="12"/>
  <c r="AN68" i="12"/>
  <c r="AM68" i="12"/>
  <c r="AL68" i="12"/>
  <c r="AK68" i="12"/>
  <c r="AJ68" i="12"/>
  <c r="AI68" i="12"/>
  <c r="AH68" i="12"/>
  <c r="AG68" i="12"/>
  <c r="AF68" i="12"/>
  <c r="AE68" i="12"/>
  <c r="AD68" i="12"/>
  <c r="AC68" i="12"/>
  <c r="AC66" i="12"/>
  <c r="AD66" i="12"/>
  <c r="AE66" i="12"/>
  <c r="AF66" i="12"/>
  <c r="AG66" i="12"/>
  <c r="AH66" i="12"/>
  <c r="AI66" i="12"/>
  <c r="AJ66" i="12"/>
  <c r="AK66" i="12"/>
  <c r="AL66" i="12"/>
  <c r="AM66" i="12"/>
  <c r="AN66" i="12"/>
  <c r="AO66" i="12"/>
  <c r="AO51" i="12"/>
  <c r="AN51" i="12"/>
  <c r="AM51" i="12"/>
  <c r="AL51" i="12"/>
  <c r="AK51" i="12"/>
  <c r="AJ51" i="12"/>
  <c r="AI51" i="12"/>
  <c r="AH51" i="12"/>
  <c r="AG51" i="12"/>
  <c r="AF51" i="12"/>
  <c r="AE51" i="12"/>
  <c r="AD51" i="12"/>
  <c r="AC51" i="12"/>
  <c r="AO50" i="12"/>
  <c r="AN50" i="12"/>
  <c r="AM50" i="12"/>
  <c r="AL50" i="12"/>
  <c r="AK50" i="12"/>
  <c r="AJ50" i="12"/>
  <c r="AI50" i="12"/>
  <c r="AH50" i="12"/>
  <c r="AG50" i="12"/>
  <c r="AF50" i="12"/>
  <c r="AE50" i="12"/>
  <c r="AD50" i="12"/>
  <c r="AC50" i="12"/>
  <c r="AO48" i="12"/>
  <c r="AN48" i="12"/>
  <c r="AM48" i="12"/>
  <c r="AL48" i="12"/>
  <c r="AK48" i="12"/>
  <c r="AJ48" i="12"/>
  <c r="AI48" i="12"/>
  <c r="AH48" i="12"/>
  <c r="AG48" i="12"/>
  <c r="AF48" i="12"/>
  <c r="AE48" i="12"/>
  <c r="AD48" i="12"/>
  <c r="AC48" i="12"/>
  <c r="AO46" i="12"/>
  <c r="AN46" i="12"/>
  <c r="AM46" i="12"/>
  <c r="AL46" i="12"/>
  <c r="AK46" i="12"/>
  <c r="AJ46" i="12"/>
  <c r="AI46" i="12"/>
  <c r="AH46" i="12"/>
  <c r="AG46" i="12"/>
  <c r="AF46" i="12"/>
  <c r="AE46" i="12"/>
  <c r="AD46" i="12"/>
  <c r="AC46" i="12"/>
  <c r="AO31" i="12"/>
  <c r="AN31" i="12"/>
  <c r="AM31" i="12"/>
  <c r="AL31" i="12"/>
  <c r="AK31" i="12"/>
  <c r="AJ31" i="12"/>
  <c r="AI31" i="12"/>
  <c r="AH31" i="12"/>
  <c r="AG31" i="12"/>
  <c r="AF31" i="12"/>
  <c r="AE31" i="12"/>
  <c r="AD31" i="12"/>
  <c r="AC31" i="12"/>
  <c r="AO28" i="12"/>
  <c r="AN28" i="12"/>
  <c r="AM28" i="12"/>
  <c r="AL28" i="12"/>
  <c r="AK28" i="12"/>
  <c r="AJ28" i="12"/>
  <c r="AI28" i="12"/>
  <c r="AH28" i="12"/>
  <c r="AG28" i="12"/>
  <c r="AF28" i="12"/>
  <c r="AE28" i="12"/>
  <c r="AD28" i="12"/>
  <c r="AC28" i="12"/>
  <c r="AO26" i="12"/>
  <c r="AN26" i="12"/>
  <c r="AM26" i="12"/>
  <c r="AL26" i="12"/>
  <c r="AK26" i="12"/>
  <c r="AJ26" i="12"/>
  <c r="AI26" i="12"/>
  <c r="AH26" i="12"/>
  <c r="AG26" i="12"/>
  <c r="AF26" i="12"/>
  <c r="AE26" i="12"/>
  <c r="AD26" i="12"/>
  <c r="AC26" i="12"/>
  <c r="AO11" i="12"/>
  <c r="AN11" i="12"/>
  <c r="AM11" i="12"/>
  <c r="AL11" i="12"/>
  <c r="AK11" i="12"/>
  <c r="AJ11" i="12"/>
  <c r="AI11" i="12"/>
  <c r="AH11" i="12"/>
  <c r="AG11" i="12"/>
  <c r="AF11" i="12"/>
  <c r="AE11" i="12"/>
  <c r="AD11" i="12"/>
  <c r="AC11" i="12"/>
  <c r="AO10" i="12"/>
  <c r="AN10" i="12"/>
  <c r="AM10" i="12"/>
  <c r="AL10" i="12"/>
  <c r="AK10" i="12"/>
  <c r="AJ10" i="12"/>
  <c r="AI10" i="12"/>
  <c r="AH10" i="12"/>
  <c r="AG10" i="12"/>
  <c r="AF10" i="12"/>
  <c r="AE10" i="12"/>
  <c r="AD10" i="12"/>
  <c r="AC10" i="12"/>
  <c r="AO8" i="12"/>
  <c r="AN8" i="12"/>
  <c r="AM8" i="12"/>
  <c r="AL8" i="12"/>
  <c r="AK8" i="12"/>
  <c r="AJ8" i="12"/>
  <c r="AI8" i="12"/>
  <c r="AH8" i="12"/>
  <c r="AG8" i="12"/>
  <c r="AF8" i="12"/>
  <c r="AE8" i="12"/>
  <c r="AD8" i="12"/>
  <c r="AC8" i="12"/>
  <c r="AO6" i="12"/>
  <c r="AN6" i="12"/>
  <c r="AM6" i="12"/>
  <c r="AL6" i="12"/>
  <c r="AK6" i="12"/>
  <c r="AJ6" i="12"/>
  <c r="AI6" i="12"/>
  <c r="AH6" i="12"/>
  <c r="AG6" i="12"/>
  <c r="AF6" i="12"/>
  <c r="AE6" i="12"/>
  <c r="AD6" i="12"/>
  <c r="AC6" i="12"/>
  <c r="AO193" i="11"/>
  <c r="AN193" i="11"/>
  <c r="AM193" i="11"/>
  <c r="AL193" i="11"/>
  <c r="AK193" i="11"/>
  <c r="AJ193" i="11"/>
  <c r="AI193" i="11"/>
  <c r="AH193" i="11"/>
  <c r="AG193" i="11"/>
  <c r="AF193" i="11"/>
  <c r="AE193" i="11"/>
  <c r="AD193" i="11"/>
  <c r="AC193" i="11"/>
  <c r="AO191" i="11"/>
  <c r="AN191" i="11"/>
  <c r="AM191" i="11"/>
  <c r="AL191" i="11"/>
  <c r="AK191" i="11"/>
  <c r="AJ191" i="11"/>
  <c r="AI191" i="11"/>
  <c r="AH191" i="11"/>
  <c r="AG191" i="11"/>
  <c r="AF191" i="11"/>
  <c r="AE191" i="11"/>
  <c r="AD191" i="11"/>
  <c r="AC191" i="11"/>
  <c r="AC189" i="11"/>
  <c r="AD189" i="11"/>
  <c r="AE189" i="11"/>
  <c r="AF189" i="11"/>
  <c r="AG189" i="11"/>
  <c r="AH189" i="11"/>
  <c r="AI189" i="11"/>
  <c r="AJ189" i="11"/>
  <c r="AO189" i="11"/>
  <c r="AN189" i="11"/>
  <c r="AM189" i="11"/>
  <c r="AL189" i="11"/>
  <c r="AK189" i="11"/>
  <c r="AO173" i="11"/>
  <c r="AN173" i="11"/>
  <c r="AM173" i="11"/>
  <c r="AL173" i="11"/>
  <c r="AK173" i="11"/>
  <c r="AJ173" i="11"/>
  <c r="AI173" i="11"/>
  <c r="AH173" i="11"/>
  <c r="AG173" i="11"/>
  <c r="AF173" i="11"/>
  <c r="AE173" i="11"/>
  <c r="AD173" i="11"/>
  <c r="AC173" i="11"/>
  <c r="AO171" i="11"/>
  <c r="AN171" i="11"/>
  <c r="AM171" i="11"/>
  <c r="AL171" i="11"/>
  <c r="AK171" i="11"/>
  <c r="AJ171" i="11"/>
  <c r="AI171" i="11"/>
  <c r="AH171" i="11"/>
  <c r="AG171" i="11"/>
  <c r="AF171" i="11"/>
  <c r="AE171" i="11"/>
  <c r="AD171" i="11"/>
  <c r="AC171" i="11"/>
  <c r="AC169" i="11"/>
  <c r="AD169" i="11"/>
  <c r="AE169" i="11"/>
  <c r="AF169" i="11"/>
  <c r="AG169" i="11"/>
  <c r="AH169" i="11"/>
  <c r="AI169" i="11"/>
  <c r="AJ169" i="11"/>
  <c r="AO169" i="11"/>
  <c r="AN169" i="11"/>
  <c r="AM169" i="11"/>
  <c r="AL169" i="11"/>
  <c r="AK169" i="11"/>
  <c r="AO153" i="11"/>
  <c r="AN153" i="11"/>
  <c r="AM153" i="11"/>
  <c r="AL153" i="11"/>
  <c r="AK153" i="11"/>
  <c r="AJ153" i="11"/>
  <c r="AI153" i="11"/>
  <c r="AH153" i="11"/>
  <c r="AG153" i="11"/>
  <c r="AF153" i="11"/>
  <c r="AE153" i="11"/>
  <c r="AD153" i="11"/>
  <c r="AC153" i="11"/>
  <c r="AO151" i="11"/>
  <c r="AN151" i="11"/>
  <c r="AM151" i="11"/>
  <c r="AL151" i="11"/>
  <c r="AK151" i="11"/>
  <c r="AJ151" i="11"/>
  <c r="AI151" i="11"/>
  <c r="AH151" i="11"/>
  <c r="AG151" i="11"/>
  <c r="AF151" i="11"/>
  <c r="AE151" i="11"/>
  <c r="AD151" i="11"/>
  <c r="AC151" i="11"/>
  <c r="AC149" i="11"/>
  <c r="AD149" i="11"/>
  <c r="AE149" i="11"/>
  <c r="AF149" i="11"/>
  <c r="AG149" i="11"/>
  <c r="AH149" i="11"/>
  <c r="AI149" i="11"/>
  <c r="AJ149" i="11"/>
  <c r="AO149" i="11"/>
  <c r="AN149" i="11"/>
  <c r="AM149" i="11"/>
  <c r="AL149" i="11"/>
  <c r="AK149" i="11"/>
  <c r="AO93" i="11"/>
  <c r="AN93" i="11"/>
  <c r="AM93" i="11"/>
  <c r="AL93" i="11"/>
  <c r="AK93" i="11"/>
  <c r="AJ93" i="11"/>
  <c r="AI93" i="11"/>
  <c r="AH93" i="11"/>
  <c r="AG93" i="11"/>
  <c r="AF93" i="11"/>
  <c r="AE93" i="11"/>
  <c r="AD93" i="11"/>
  <c r="AC93" i="11"/>
  <c r="AO91" i="11"/>
  <c r="AN91" i="11"/>
  <c r="AM91" i="11"/>
  <c r="AL91" i="11"/>
  <c r="AK91" i="11"/>
  <c r="AJ91" i="11"/>
  <c r="AI91" i="11"/>
  <c r="AH91" i="11"/>
  <c r="AG91" i="11"/>
  <c r="AF91" i="11"/>
  <c r="AE91" i="11"/>
  <c r="AD91" i="11"/>
  <c r="AC91" i="11"/>
  <c r="AC89" i="11"/>
  <c r="AD89" i="11"/>
  <c r="AE89" i="11"/>
  <c r="AF89" i="11"/>
  <c r="AG89" i="11"/>
  <c r="AH89" i="11"/>
  <c r="AI89" i="11"/>
  <c r="AJ89" i="11"/>
  <c r="AO89" i="11"/>
  <c r="AN89" i="11"/>
  <c r="AM89" i="11"/>
  <c r="AL89" i="11"/>
  <c r="AK89" i="11"/>
  <c r="AO73" i="11"/>
  <c r="AN73" i="11"/>
  <c r="AM73" i="11"/>
  <c r="AL73" i="11"/>
  <c r="AK73" i="11"/>
  <c r="AJ73" i="11"/>
  <c r="AI73" i="11"/>
  <c r="AH73" i="11"/>
  <c r="AG73" i="11"/>
  <c r="AF73" i="11"/>
  <c r="AE73" i="11"/>
  <c r="AD73" i="11"/>
  <c r="AC73" i="11"/>
  <c r="AO71" i="11"/>
  <c r="AN71" i="11"/>
  <c r="AM71" i="11"/>
  <c r="AL71" i="11"/>
  <c r="AK71" i="11"/>
  <c r="AJ71" i="11"/>
  <c r="AI71" i="11"/>
  <c r="AH71" i="11"/>
  <c r="AG71" i="11"/>
  <c r="AF71" i="11"/>
  <c r="AE71" i="11"/>
  <c r="AD71" i="11"/>
  <c r="AC71" i="11"/>
  <c r="AC69" i="11"/>
  <c r="AD69" i="11"/>
  <c r="AE69" i="11"/>
  <c r="AF69" i="11"/>
  <c r="AG69" i="11"/>
  <c r="AH69" i="11"/>
  <c r="AI69" i="11"/>
  <c r="AJ69" i="11"/>
  <c r="AK69" i="11"/>
  <c r="AL69" i="11"/>
  <c r="AM69" i="11"/>
  <c r="AN69" i="11"/>
  <c r="AO69" i="11"/>
  <c r="AO53" i="11"/>
  <c r="AN53" i="11"/>
  <c r="AM53" i="11"/>
  <c r="AL53" i="11"/>
  <c r="AK53" i="11"/>
  <c r="AJ53" i="11"/>
  <c r="AI53" i="11"/>
  <c r="AH53" i="11"/>
  <c r="AG53" i="11"/>
  <c r="AF53" i="11"/>
  <c r="AE53" i="11"/>
  <c r="AD53" i="11"/>
  <c r="AC53" i="11"/>
  <c r="AO52" i="11"/>
  <c r="AN52" i="11"/>
  <c r="AM52" i="11"/>
  <c r="AL52" i="11"/>
  <c r="AK52" i="11"/>
  <c r="AJ52" i="11"/>
  <c r="AI52" i="11"/>
  <c r="AH52" i="11"/>
  <c r="AG52" i="11"/>
  <c r="AF52" i="11"/>
  <c r="AE52" i="11"/>
  <c r="AD52" i="11"/>
  <c r="AC52" i="11"/>
  <c r="AO50" i="11"/>
  <c r="AN50" i="11"/>
  <c r="AM50" i="11"/>
  <c r="AL50" i="11"/>
  <c r="AK50" i="11"/>
  <c r="AJ50" i="11"/>
  <c r="AI50" i="11"/>
  <c r="AH50" i="11"/>
  <c r="AG50" i="11"/>
  <c r="AF50" i="11"/>
  <c r="AE50" i="11"/>
  <c r="AD50" i="11"/>
  <c r="AC50" i="11"/>
  <c r="AO48" i="11"/>
  <c r="AN48" i="11"/>
  <c r="AM48" i="11"/>
  <c r="AL48" i="11"/>
  <c r="AK48" i="11"/>
  <c r="AJ48" i="11"/>
  <c r="AI48" i="11"/>
  <c r="AH48" i="11"/>
  <c r="AG48" i="11"/>
  <c r="AF48" i="11"/>
  <c r="AE48" i="11"/>
  <c r="AD48" i="11"/>
  <c r="AC48" i="11"/>
  <c r="AO32" i="11"/>
  <c r="AN32" i="11"/>
  <c r="AM32" i="11"/>
  <c r="AL32" i="11"/>
  <c r="AK32" i="11"/>
  <c r="AJ32" i="11"/>
  <c r="AI32" i="11"/>
  <c r="AH32" i="11"/>
  <c r="AG32" i="11"/>
  <c r="AF32" i="11"/>
  <c r="AE32" i="11"/>
  <c r="AD32" i="11"/>
  <c r="AC32" i="11"/>
  <c r="AO29" i="11"/>
  <c r="AN29" i="11"/>
  <c r="AM29" i="11"/>
  <c r="AL29" i="11"/>
  <c r="AK29" i="11"/>
  <c r="AJ29" i="11"/>
  <c r="AI29" i="11"/>
  <c r="AH29" i="11"/>
  <c r="AG29" i="11"/>
  <c r="AF29" i="11"/>
  <c r="AE29" i="11"/>
  <c r="AD29" i="11"/>
  <c r="AC29" i="11"/>
  <c r="AO27" i="11"/>
  <c r="AN27" i="11"/>
  <c r="AM27" i="11"/>
  <c r="AL27" i="11"/>
  <c r="AK27" i="11"/>
  <c r="AJ27" i="11"/>
  <c r="AI27" i="11"/>
  <c r="AH27" i="11"/>
  <c r="AG27" i="11"/>
  <c r="AF27" i="11"/>
  <c r="AE27" i="11"/>
  <c r="AD27" i="11"/>
  <c r="AC27" i="11"/>
  <c r="AO11" i="11"/>
  <c r="AN11" i="11"/>
  <c r="AM11" i="11"/>
  <c r="AL11" i="11"/>
  <c r="AK11" i="11"/>
  <c r="AJ11" i="11"/>
  <c r="AI11" i="11"/>
  <c r="AH11" i="11"/>
  <c r="AG11" i="11"/>
  <c r="AF11" i="11"/>
  <c r="AE11" i="11"/>
  <c r="AD11" i="11"/>
  <c r="AC11" i="11"/>
  <c r="AO10" i="11"/>
  <c r="AN10" i="11"/>
  <c r="AM10" i="11"/>
  <c r="AL10" i="11"/>
  <c r="AK10" i="11"/>
  <c r="AJ10" i="11"/>
  <c r="AI10" i="11"/>
  <c r="AH10" i="11"/>
  <c r="AG10" i="11"/>
  <c r="AF10" i="11"/>
  <c r="AE10" i="11"/>
  <c r="AD10" i="11"/>
  <c r="AC10" i="11"/>
  <c r="AO8" i="11"/>
  <c r="AN8" i="11"/>
  <c r="AM8" i="11"/>
  <c r="AL8" i="11"/>
  <c r="AK8" i="11"/>
  <c r="AJ8" i="11"/>
  <c r="AI8" i="11"/>
  <c r="AH8" i="11"/>
  <c r="AG8" i="11"/>
  <c r="AF8" i="11"/>
  <c r="AE8" i="11"/>
  <c r="AD8" i="11"/>
  <c r="AC8" i="11"/>
  <c r="AO6" i="11"/>
  <c r="AN6" i="11"/>
  <c r="AM6" i="11"/>
  <c r="AL6" i="11"/>
  <c r="AK6" i="11"/>
  <c r="AJ6" i="11"/>
  <c r="AI6" i="11"/>
  <c r="AH6" i="11"/>
  <c r="AG6" i="11"/>
  <c r="AF6" i="11"/>
  <c r="AE6" i="11"/>
  <c r="AD6" i="11"/>
  <c r="AC6" i="11"/>
  <c r="AO184" i="14"/>
  <c r="AN184" i="14"/>
  <c r="AM184" i="14"/>
  <c r="AL184" i="14"/>
  <c r="AK184" i="14"/>
  <c r="AJ184" i="14"/>
  <c r="AI184" i="14"/>
  <c r="AH184" i="14"/>
  <c r="AG184" i="14"/>
  <c r="AF184" i="14"/>
  <c r="AE184" i="14"/>
  <c r="AD184" i="14"/>
  <c r="AC184" i="14"/>
  <c r="AO182" i="14"/>
  <c r="AN182" i="14"/>
  <c r="AM182" i="14"/>
  <c r="AL182" i="14"/>
  <c r="AK182" i="14"/>
  <c r="AJ182" i="14"/>
  <c r="AI182" i="14"/>
  <c r="AH182" i="14"/>
  <c r="AG182" i="14"/>
  <c r="AF182" i="14"/>
  <c r="AE182" i="14"/>
  <c r="AD182" i="14"/>
  <c r="AC182" i="14"/>
  <c r="AC180" i="14"/>
  <c r="AD180" i="14"/>
  <c r="AE180" i="14"/>
  <c r="AF180" i="14"/>
  <c r="AG180" i="14"/>
  <c r="AH180" i="14"/>
  <c r="AI180" i="14"/>
  <c r="AJ180" i="14"/>
  <c r="AO180" i="14"/>
  <c r="AN180" i="14"/>
  <c r="AM180" i="14"/>
  <c r="AL180" i="14"/>
  <c r="AK180" i="14"/>
  <c r="AO165" i="14"/>
  <c r="AN165" i="14"/>
  <c r="AM165" i="14"/>
  <c r="AL165" i="14"/>
  <c r="AK165" i="14"/>
  <c r="AJ165" i="14"/>
  <c r="AI165" i="14"/>
  <c r="AH165" i="14"/>
  <c r="AG165" i="14"/>
  <c r="AF165" i="14"/>
  <c r="AE165" i="14"/>
  <c r="AD165" i="14"/>
  <c r="AC165" i="14"/>
  <c r="AO163" i="14"/>
  <c r="AN163" i="14"/>
  <c r="AM163" i="14"/>
  <c r="AL163" i="14"/>
  <c r="AK163" i="14"/>
  <c r="AJ163" i="14"/>
  <c r="AI163" i="14"/>
  <c r="AH163" i="14"/>
  <c r="AG163" i="14"/>
  <c r="AF163" i="14"/>
  <c r="AE163" i="14"/>
  <c r="AD163" i="14"/>
  <c r="AC163" i="14"/>
  <c r="AC161" i="14"/>
  <c r="AD161" i="14"/>
  <c r="AE161" i="14"/>
  <c r="AF161" i="14"/>
  <c r="AG161" i="14"/>
  <c r="AH161" i="14"/>
  <c r="AI161" i="14"/>
  <c r="AJ161" i="14"/>
  <c r="AO161" i="14"/>
  <c r="AN161" i="14"/>
  <c r="AM161" i="14"/>
  <c r="AL161" i="14"/>
  <c r="AK161" i="14"/>
  <c r="AO146" i="14"/>
  <c r="AN146" i="14"/>
  <c r="AM146" i="14"/>
  <c r="AL146" i="14"/>
  <c r="AK146" i="14"/>
  <c r="AJ146" i="14"/>
  <c r="AI146" i="14"/>
  <c r="AH146" i="14"/>
  <c r="AG146" i="14"/>
  <c r="AF146" i="14"/>
  <c r="AE146" i="14"/>
  <c r="AD146" i="14"/>
  <c r="AC146" i="14"/>
  <c r="AO144" i="14"/>
  <c r="AN144" i="14"/>
  <c r="AM144" i="14"/>
  <c r="AL144" i="14"/>
  <c r="AK144" i="14"/>
  <c r="AJ144" i="14"/>
  <c r="AI144" i="14"/>
  <c r="AH144" i="14"/>
  <c r="AG144" i="14"/>
  <c r="AF144" i="14"/>
  <c r="AE144" i="14"/>
  <c r="AD144" i="14"/>
  <c r="AC144" i="14"/>
  <c r="AC142" i="14"/>
  <c r="AD142" i="14"/>
  <c r="AE142" i="14"/>
  <c r="AF142" i="14"/>
  <c r="AG142" i="14"/>
  <c r="AH142" i="14"/>
  <c r="AI142" i="14"/>
  <c r="AJ142" i="14"/>
  <c r="AO142" i="14"/>
  <c r="AN142" i="14"/>
  <c r="AM142" i="14"/>
  <c r="AL142" i="14"/>
  <c r="AK142" i="14"/>
  <c r="AO127" i="14"/>
  <c r="AN127" i="14"/>
  <c r="AM127" i="14"/>
  <c r="AL127" i="14"/>
  <c r="AK127" i="14"/>
  <c r="AJ127" i="14"/>
  <c r="AI127" i="14"/>
  <c r="AH127" i="14"/>
  <c r="AG127" i="14"/>
  <c r="AF127" i="14"/>
  <c r="AE127" i="14"/>
  <c r="AD127" i="14"/>
  <c r="AC127" i="14"/>
  <c r="AO125" i="14"/>
  <c r="AN125" i="14"/>
  <c r="AM125" i="14"/>
  <c r="AL125" i="14"/>
  <c r="AK125" i="14"/>
  <c r="AJ125" i="14"/>
  <c r="AI125" i="14"/>
  <c r="AH125" i="14"/>
  <c r="AG125" i="14"/>
  <c r="AF125" i="14"/>
  <c r="AE125" i="14"/>
  <c r="AD125" i="14"/>
  <c r="AC125" i="14"/>
  <c r="AC123" i="14"/>
  <c r="AD123" i="14"/>
  <c r="AE123" i="14"/>
  <c r="AF123" i="14"/>
  <c r="AG123" i="14"/>
  <c r="AH123" i="14"/>
  <c r="AI123" i="14"/>
  <c r="AJ123" i="14"/>
  <c r="AO123" i="14"/>
  <c r="AN123" i="14"/>
  <c r="AM123" i="14"/>
  <c r="AL123" i="14"/>
  <c r="AK123" i="14"/>
  <c r="AO108" i="14"/>
  <c r="AN108" i="14"/>
  <c r="AM108" i="14"/>
  <c r="AL108" i="14"/>
  <c r="AK108" i="14"/>
  <c r="AJ108" i="14"/>
  <c r="AI108" i="14"/>
  <c r="AH108" i="14"/>
  <c r="AG108" i="14"/>
  <c r="AF108" i="14"/>
  <c r="AE108" i="14"/>
  <c r="AD108" i="14"/>
  <c r="AC108" i="14"/>
  <c r="AO106" i="14"/>
  <c r="AN106" i="14"/>
  <c r="AM106" i="14"/>
  <c r="AL106" i="14"/>
  <c r="AK106" i="14"/>
  <c r="AJ106" i="14"/>
  <c r="AI106" i="14"/>
  <c r="AH106" i="14"/>
  <c r="AG106" i="14"/>
  <c r="AF106" i="14"/>
  <c r="AE106" i="14"/>
  <c r="AD106" i="14"/>
  <c r="AC106" i="14"/>
  <c r="AC104" i="14"/>
  <c r="AD104" i="14"/>
  <c r="AE104" i="14"/>
  <c r="AF104" i="14"/>
  <c r="AG104" i="14"/>
  <c r="AH104" i="14"/>
  <c r="AI104" i="14"/>
  <c r="AJ104" i="14"/>
  <c r="AO104" i="14"/>
  <c r="AN104" i="14"/>
  <c r="AM104" i="14"/>
  <c r="AL104" i="14"/>
  <c r="AK104" i="14"/>
  <c r="AO89" i="14"/>
  <c r="AN89" i="14"/>
  <c r="AM89" i="14"/>
  <c r="AL89" i="14"/>
  <c r="AK89" i="14"/>
  <c r="AJ89" i="14"/>
  <c r="AI89" i="14"/>
  <c r="AH89" i="14"/>
  <c r="AG89" i="14"/>
  <c r="AF89" i="14"/>
  <c r="AE89" i="14"/>
  <c r="AD89" i="14"/>
  <c r="AC89" i="14"/>
  <c r="AO87" i="14"/>
  <c r="AN87" i="14"/>
  <c r="AM87" i="14"/>
  <c r="AL87" i="14"/>
  <c r="AK87" i="14"/>
  <c r="AJ87" i="14"/>
  <c r="AI87" i="14"/>
  <c r="AH87" i="14"/>
  <c r="AG87" i="14"/>
  <c r="AF87" i="14"/>
  <c r="AE87" i="14"/>
  <c r="AD87" i="14"/>
  <c r="AC87" i="14"/>
  <c r="AC85" i="14"/>
  <c r="AD85" i="14"/>
  <c r="AE85" i="14"/>
  <c r="AF85" i="14"/>
  <c r="AG85" i="14"/>
  <c r="AH85" i="14"/>
  <c r="AI85" i="14"/>
  <c r="AJ85" i="14"/>
  <c r="AO85" i="14"/>
  <c r="AN85" i="14"/>
  <c r="AM85" i="14"/>
  <c r="AL85" i="14"/>
  <c r="AK85" i="14"/>
  <c r="AO70" i="14"/>
  <c r="AN70" i="14"/>
  <c r="AM70" i="14"/>
  <c r="AL70" i="14"/>
  <c r="AK70" i="14"/>
  <c r="AJ70" i="14"/>
  <c r="AI70" i="14"/>
  <c r="AH70" i="14"/>
  <c r="AG70" i="14"/>
  <c r="AF70" i="14"/>
  <c r="AE70" i="14"/>
  <c r="AD70" i="14"/>
  <c r="AC70" i="14"/>
  <c r="AO68" i="14"/>
  <c r="AN68" i="14"/>
  <c r="AM68" i="14"/>
  <c r="AL68" i="14"/>
  <c r="AK68" i="14"/>
  <c r="AJ68" i="14"/>
  <c r="AI68" i="14"/>
  <c r="AH68" i="14"/>
  <c r="AG68" i="14"/>
  <c r="AF68" i="14"/>
  <c r="AE68" i="14"/>
  <c r="AD68" i="14"/>
  <c r="AC68" i="14"/>
  <c r="AC66" i="14"/>
  <c r="AD66" i="14"/>
  <c r="AE66" i="14"/>
  <c r="AF66" i="14"/>
  <c r="AG66" i="14"/>
  <c r="AH66" i="14"/>
  <c r="AI66" i="14"/>
  <c r="AJ66" i="14"/>
  <c r="AK66" i="14"/>
  <c r="AL66" i="14"/>
  <c r="AM66" i="14"/>
  <c r="AN66" i="14"/>
  <c r="AO66" i="14"/>
  <c r="AO51" i="14"/>
  <c r="AN51" i="14"/>
  <c r="AM51" i="14"/>
  <c r="AL51" i="14"/>
  <c r="AK51" i="14"/>
  <c r="AJ51" i="14"/>
  <c r="AI51" i="14"/>
  <c r="AH51" i="14"/>
  <c r="AG51" i="14"/>
  <c r="AF51" i="14"/>
  <c r="AE51" i="14"/>
  <c r="AD51" i="14"/>
  <c r="AC51" i="14"/>
  <c r="AO50" i="14"/>
  <c r="AN50" i="14"/>
  <c r="AM50" i="14"/>
  <c r="AL50" i="14"/>
  <c r="AK50" i="14"/>
  <c r="AJ50" i="14"/>
  <c r="AI50" i="14"/>
  <c r="AH50" i="14"/>
  <c r="AG50" i="14"/>
  <c r="AF50" i="14"/>
  <c r="AE50" i="14"/>
  <c r="AD50" i="14"/>
  <c r="AC50" i="14"/>
  <c r="AO48" i="14"/>
  <c r="AN48" i="14"/>
  <c r="AM48" i="14"/>
  <c r="AL48" i="14"/>
  <c r="AK48" i="14"/>
  <c r="AJ48" i="14"/>
  <c r="AI48" i="14"/>
  <c r="AH48" i="14"/>
  <c r="AG48" i="14"/>
  <c r="AF48" i="14"/>
  <c r="AE48" i="14"/>
  <c r="AD48" i="14"/>
  <c r="AC48" i="14"/>
  <c r="AO46" i="14"/>
  <c r="AN46" i="14"/>
  <c r="AM46" i="14"/>
  <c r="AL46" i="14"/>
  <c r="AK46" i="14"/>
  <c r="AJ46" i="14"/>
  <c r="AI46" i="14"/>
  <c r="AH46" i="14"/>
  <c r="AG46" i="14"/>
  <c r="AF46" i="14"/>
  <c r="AE46" i="14"/>
  <c r="AD46" i="14"/>
  <c r="AC46" i="14"/>
  <c r="AO31" i="14"/>
  <c r="AN31" i="14"/>
  <c r="AM31" i="14"/>
  <c r="AL31" i="14"/>
  <c r="AK31" i="14"/>
  <c r="AJ31" i="14"/>
  <c r="AI31" i="14"/>
  <c r="AH31" i="14"/>
  <c r="AG31" i="14"/>
  <c r="AF31" i="14"/>
  <c r="AE31" i="14"/>
  <c r="AD31" i="14"/>
  <c r="AC31" i="14"/>
  <c r="AO28" i="14"/>
  <c r="AN28" i="14"/>
  <c r="AM28" i="14"/>
  <c r="AL28" i="14"/>
  <c r="AK28" i="14"/>
  <c r="AJ28" i="14"/>
  <c r="AI28" i="14"/>
  <c r="AH28" i="14"/>
  <c r="AG28" i="14"/>
  <c r="AF28" i="14"/>
  <c r="AE28" i="14"/>
  <c r="AD28" i="14"/>
  <c r="AC28" i="14"/>
  <c r="AO26" i="14"/>
  <c r="AN26" i="14"/>
  <c r="AM26" i="14"/>
  <c r="AL26" i="14"/>
  <c r="AK26" i="14"/>
  <c r="AJ26" i="14"/>
  <c r="AI26" i="14"/>
  <c r="AH26" i="14"/>
  <c r="AG26" i="14"/>
  <c r="AF26" i="14"/>
  <c r="AE26" i="14"/>
  <c r="AD26" i="14"/>
  <c r="AC26" i="14"/>
  <c r="AO11" i="14"/>
  <c r="AN11" i="14"/>
  <c r="AM11" i="14"/>
  <c r="AL11" i="14"/>
  <c r="AK11" i="14"/>
  <c r="AJ11" i="14"/>
  <c r="AI11" i="14"/>
  <c r="AH11" i="14"/>
  <c r="AG11" i="14"/>
  <c r="AF11" i="14"/>
  <c r="AE11" i="14"/>
  <c r="AD11" i="14"/>
  <c r="AC11" i="14"/>
  <c r="AO10" i="14"/>
  <c r="AN10" i="14"/>
  <c r="AM10" i="14"/>
  <c r="AL10" i="14"/>
  <c r="AK10" i="14"/>
  <c r="AJ10" i="14"/>
  <c r="AI10" i="14"/>
  <c r="AH10" i="14"/>
  <c r="AG10" i="14"/>
  <c r="AF10" i="14"/>
  <c r="AE10" i="14"/>
  <c r="AD10" i="14"/>
  <c r="AC10" i="14"/>
  <c r="AO8" i="14"/>
  <c r="AN8" i="14"/>
  <c r="AM8" i="14"/>
  <c r="AL8" i="14"/>
  <c r="AK8" i="14"/>
  <c r="AJ8" i="14"/>
  <c r="AI8" i="14"/>
  <c r="AH8" i="14"/>
  <c r="AG8" i="14"/>
  <c r="AF8" i="14"/>
  <c r="AE8" i="14"/>
  <c r="AD8" i="14"/>
  <c r="AC8" i="14"/>
  <c r="AO6" i="14"/>
  <c r="AN6" i="14"/>
  <c r="AM6" i="14"/>
  <c r="AL6" i="14"/>
  <c r="AK6" i="14"/>
  <c r="AJ6" i="14"/>
  <c r="AI6" i="14"/>
  <c r="AH6" i="14"/>
  <c r="AG6" i="14"/>
  <c r="AF6" i="14"/>
  <c r="AE6" i="14"/>
  <c r="AD6" i="14"/>
  <c r="AC6" i="14"/>
  <c r="AO184" i="15"/>
  <c r="AN184" i="15"/>
  <c r="AM184" i="15"/>
  <c r="AL184" i="15"/>
  <c r="AK184" i="15"/>
  <c r="AJ184" i="15"/>
  <c r="AI184" i="15"/>
  <c r="AH184" i="15"/>
  <c r="AG184" i="15"/>
  <c r="AF184" i="15"/>
  <c r="AE184" i="15"/>
  <c r="AD184" i="15"/>
  <c r="AC184" i="15"/>
  <c r="AO182" i="15"/>
  <c r="AN182" i="15"/>
  <c r="AM182" i="15"/>
  <c r="AL182" i="15"/>
  <c r="AK182" i="15"/>
  <c r="AJ182" i="15"/>
  <c r="AI182" i="15"/>
  <c r="AH182" i="15"/>
  <c r="AG182" i="15"/>
  <c r="AF182" i="15"/>
  <c r="AE182" i="15"/>
  <c r="AD182" i="15"/>
  <c r="AC182" i="15"/>
  <c r="AC180" i="15"/>
  <c r="AD180" i="15"/>
  <c r="AE180" i="15"/>
  <c r="AF180" i="15"/>
  <c r="AG180" i="15"/>
  <c r="AH180" i="15"/>
  <c r="AI180" i="15"/>
  <c r="AJ180" i="15"/>
  <c r="AO180" i="15"/>
  <c r="AN180" i="15"/>
  <c r="AM180" i="15"/>
  <c r="AL180" i="15"/>
  <c r="AK180" i="15"/>
  <c r="AO165" i="15"/>
  <c r="AN165" i="15"/>
  <c r="AM165" i="15"/>
  <c r="AL165" i="15"/>
  <c r="AK165" i="15"/>
  <c r="AJ165" i="15"/>
  <c r="AI165" i="15"/>
  <c r="AH165" i="15"/>
  <c r="AG165" i="15"/>
  <c r="AF165" i="15"/>
  <c r="AE165" i="15"/>
  <c r="AD165" i="15"/>
  <c r="AC165" i="15"/>
  <c r="AO163" i="15"/>
  <c r="AN163" i="15"/>
  <c r="AM163" i="15"/>
  <c r="AL163" i="15"/>
  <c r="AK163" i="15"/>
  <c r="AJ163" i="15"/>
  <c r="AI163" i="15"/>
  <c r="AH163" i="15"/>
  <c r="AG163" i="15"/>
  <c r="AF163" i="15"/>
  <c r="AE163" i="15"/>
  <c r="AD163" i="15"/>
  <c r="AC163" i="15"/>
  <c r="AC161" i="15"/>
  <c r="AD161" i="15"/>
  <c r="AE161" i="15"/>
  <c r="AF161" i="15"/>
  <c r="AG161" i="15"/>
  <c r="AH161" i="15"/>
  <c r="AI161" i="15"/>
  <c r="AJ161" i="15"/>
  <c r="AO161" i="15"/>
  <c r="AN161" i="15"/>
  <c r="AM161" i="15"/>
  <c r="AL161" i="15"/>
  <c r="AK161" i="15"/>
  <c r="AO146" i="15"/>
  <c r="AN146" i="15"/>
  <c r="AM146" i="15"/>
  <c r="AL146" i="15"/>
  <c r="AK146" i="15"/>
  <c r="AJ146" i="15"/>
  <c r="AI146" i="15"/>
  <c r="AH146" i="15"/>
  <c r="AG146" i="15"/>
  <c r="AF146" i="15"/>
  <c r="AE146" i="15"/>
  <c r="AD146" i="15"/>
  <c r="AC146" i="15"/>
  <c r="AO144" i="15"/>
  <c r="AN144" i="15"/>
  <c r="AM144" i="15"/>
  <c r="AL144" i="15"/>
  <c r="AK144" i="15"/>
  <c r="AJ144" i="15"/>
  <c r="AI144" i="15"/>
  <c r="AH144" i="15"/>
  <c r="AG144" i="15"/>
  <c r="AF144" i="15"/>
  <c r="AE144" i="15"/>
  <c r="AD144" i="15"/>
  <c r="AC144" i="15"/>
  <c r="AC142" i="15"/>
  <c r="AD142" i="15"/>
  <c r="AE142" i="15"/>
  <c r="AF142" i="15"/>
  <c r="AG142" i="15"/>
  <c r="AH142" i="15"/>
  <c r="AI142" i="15"/>
  <c r="AJ142" i="15"/>
  <c r="AO142" i="15"/>
  <c r="AN142" i="15"/>
  <c r="AM142" i="15"/>
  <c r="AL142" i="15"/>
  <c r="AK142" i="15"/>
  <c r="AO127" i="15"/>
  <c r="AN127" i="15"/>
  <c r="AM127" i="15"/>
  <c r="AL127" i="15"/>
  <c r="AK127" i="15"/>
  <c r="AJ127" i="15"/>
  <c r="AI127" i="15"/>
  <c r="AH127" i="15"/>
  <c r="AG127" i="15"/>
  <c r="AF127" i="15"/>
  <c r="AE127" i="15"/>
  <c r="AD127" i="15"/>
  <c r="AC127" i="15"/>
  <c r="AO125" i="15"/>
  <c r="AN125" i="15"/>
  <c r="AM125" i="15"/>
  <c r="AL125" i="15"/>
  <c r="AK125" i="15"/>
  <c r="AJ125" i="15"/>
  <c r="AI125" i="15"/>
  <c r="AH125" i="15"/>
  <c r="AG125" i="15"/>
  <c r="AF125" i="15"/>
  <c r="AE125" i="15"/>
  <c r="AD125" i="15"/>
  <c r="AC125" i="15"/>
  <c r="AC123" i="15"/>
  <c r="AD123" i="15"/>
  <c r="AE123" i="15"/>
  <c r="AF123" i="15"/>
  <c r="AG123" i="15"/>
  <c r="AH123" i="15"/>
  <c r="AI123" i="15"/>
  <c r="AJ123" i="15"/>
  <c r="AO123" i="15"/>
  <c r="AN123" i="15"/>
  <c r="AM123" i="15"/>
  <c r="AL123" i="15"/>
  <c r="AK123" i="15"/>
  <c r="AO108" i="15"/>
  <c r="AN108" i="15"/>
  <c r="AM108" i="15"/>
  <c r="AL108" i="15"/>
  <c r="AK108" i="15"/>
  <c r="AJ108" i="15"/>
  <c r="AI108" i="15"/>
  <c r="AH108" i="15"/>
  <c r="AG108" i="15"/>
  <c r="AF108" i="15"/>
  <c r="AE108" i="15"/>
  <c r="AD108" i="15"/>
  <c r="AC108" i="15"/>
  <c r="AO106" i="15"/>
  <c r="AN106" i="15"/>
  <c r="AM106" i="15"/>
  <c r="AL106" i="15"/>
  <c r="AK106" i="15"/>
  <c r="AJ106" i="15"/>
  <c r="AI106" i="15"/>
  <c r="AH106" i="15"/>
  <c r="AG106" i="15"/>
  <c r="AF106" i="15"/>
  <c r="AE106" i="15"/>
  <c r="AD106" i="15"/>
  <c r="AC106" i="15"/>
  <c r="AC104" i="15"/>
  <c r="AD104" i="15"/>
  <c r="AE104" i="15"/>
  <c r="AF104" i="15"/>
  <c r="AG104" i="15"/>
  <c r="AH104" i="15"/>
  <c r="AI104" i="15"/>
  <c r="AJ104" i="15"/>
  <c r="AO104" i="15"/>
  <c r="AN104" i="15"/>
  <c r="AM104" i="15"/>
  <c r="AL104" i="15"/>
  <c r="AK104" i="15"/>
  <c r="AO89" i="15"/>
  <c r="AN89" i="15"/>
  <c r="AM89" i="15"/>
  <c r="AL89" i="15"/>
  <c r="AK89" i="15"/>
  <c r="AJ89" i="15"/>
  <c r="AI89" i="15"/>
  <c r="AH89" i="15"/>
  <c r="AG89" i="15"/>
  <c r="AF89" i="15"/>
  <c r="AE89" i="15"/>
  <c r="AD89" i="15"/>
  <c r="AC89" i="15"/>
  <c r="AO87" i="15"/>
  <c r="AN87" i="15"/>
  <c r="AM87" i="15"/>
  <c r="AL87" i="15"/>
  <c r="AK87" i="15"/>
  <c r="AJ87" i="15"/>
  <c r="AI87" i="15"/>
  <c r="AH87" i="15"/>
  <c r="AG87" i="15"/>
  <c r="AF87" i="15"/>
  <c r="AE87" i="15"/>
  <c r="AD87" i="15"/>
  <c r="AC87" i="15"/>
  <c r="AC85" i="15"/>
  <c r="AD85" i="15"/>
  <c r="AE85" i="15"/>
  <c r="AF85" i="15"/>
  <c r="AG85" i="15"/>
  <c r="AH85" i="15"/>
  <c r="AI85" i="15"/>
  <c r="AJ85" i="15"/>
  <c r="AO85" i="15"/>
  <c r="AN85" i="15"/>
  <c r="AM85" i="15"/>
  <c r="AL85" i="15"/>
  <c r="AK85" i="15"/>
  <c r="AO70" i="15"/>
  <c r="AN70" i="15"/>
  <c r="AM70" i="15"/>
  <c r="AL70" i="15"/>
  <c r="AK70" i="15"/>
  <c r="AJ70" i="15"/>
  <c r="AI70" i="15"/>
  <c r="AH70" i="15"/>
  <c r="AG70" i="15"/>
  <c r="AF70" i="15"/>
  <c r="AE70" i="15"/>
  <c r="AD70" i="15"/>
  <c r="AC70" i="15"/>
  <c r="AO68" i="15"/>
  <c r="AN68" i="15"/>
  <c r="AM68" i="15"/>
  <c r="AL68" i="15"/>
  <c r="AK68" i="15"/>
  <c r="AJ68" i="15"/>
  <c r="AI68" i="15"/>
  <c r="AH68" i="15"/>
  <c r="AG68" i="15"/>
  <c r="AF68" i="15"/>
  <c r="AE68" i="15"/>
  <c r="AD68" i="15"/>
  <c r="AC68" i="15"/>
  <c r="AC66" i="15"/>
  <c r="AD66" i="15"/>
  <c r="AE66" i="15"/>
  <c r="AF66" i="15"/>
  <c r="AG66" i="15"/>
  <c r="AH66" i="15"/>
  <c r="AI66" i="15"/>
  <c r="AJ66" i="15"/>
  <c r="AK66" i="15"/>
  <c r="AL66" i="15"/>
  <c r="AM66" i="15"/>
  <c r="AN66" i="15"/>
  <c r="AO66" i="15"/>
  <c r="AO51" i="15"/>
  <c r="AN51" i="15"/>
  <c r="AM51" i="15"/>
  <c r="AL51" i="15"/>
  <c r="AK51" i="15"/>
  <c r="AJ51" i="15"/>
  <c r="AI51" i="15"/>
  <c r="AH51" i="15"/>
  <c r="AG51" i="15"/>
  <c r="AF51" i="15"/>
  <c r="AE51" i="15"/>
  <c r="AD51" i="15"/>
  <c r="AC51" i="15"/>
  <c r="AO50" i="15"/>
  <c r="AN50" i="15"/>
  <c r="AM50" i="15"/>
  <c r="AL50" i="15"/>
  <c r="AK50" i="15"/>
  <c r="AJ50" i="15"/>
  <c r="AI50" i="15"/>
  <c r="AH50" i="15"/>
  <c r="AG50" i="15"/>
  <c r="AF50" i="15"/>
  <c r="AE50" i="15"/>
  <c r="AD50" i="15"/>
  <c r="AC50" i="15"/>
  <c r="AO48" i="15"/>
  <c r="AN48" i="15"/>
  <c r="AM48" i="15"/>
  <c r="AL48" i="15"/>
  <c r="AK48" i="15"/>
  <c r="AJ48" i="15"/>
  <c r="AI48" i="15"/>
  <c r="AH48" i="15"/>
  <c r="AG48" i="15"/>
  <c r="AF48" i="15"/>
  <c r="AE48" i="15"/>
  <c r="AD48" i="15"/>
  <c r="AC48" i="15"/>
  <c r="AO46" i="15"/>
  <c r="AN46" i="15"/>
  <c r="AM46" i="15"/>
  <c r="AL46" i="15"/>
  <c r="AK46" i="15"/>
  <c r="AJ46" i="15"/>
  <c r="AI46" i="15"/>
  <c r="AH46" i="15"/>
  <c r="AG46" i="15"/>
  <c r="AF46" i="15"/>
  <c r="AE46" i="15"/>
  <c r="AD46" i="15"/>
  <c r="AC46" i="15"/>
  <c r="AO31" i="15"/>
  <c r="AN31" i="15"/>
  <c r="AM31" i="15"/>
  <c r="AL31" i="15"/>
  <c r="AK31" i="15"/>
  <c r="AJ31" i="15"/>
  <c r="AI31" i="15"/>
  <c r="AH31" i="15"/>
  <c r="AG31" i="15"/>
  <c r="AF31" i="15"/>
  <c r="AE31" i="15"/>
  <c r="AD31" i="15"/>
  <c r="AC31" i="15"/>
  <c r="AO30" i="15"/>
  <c r="AN30" i="15"/>
  <c r="AM30" i="15"/>
  <c r="AL30" i="15"/>
  <c r="AK30" i="15"/>
  <c r="AJ30" i="15"/>
  <c r="AI30" i="15"/>
  <c r="AH30" i="15"/>
  <c r="AG30" i="15"/>
  <c r="AF30" i="15"/>
  <c r="AE30" i="15"/>
  <c r="AD30" i="15"/>
  <c r="AC30" i="15"/>
  <c r="AO28" i="15"/>
  <c r="AN28" i="15"/>
  <c r="AM28" i="15"/>
  <c r="AL28" i="15"/>
  <c r="AK28" i="15"/>
  <c r="AJ28" i="15"/>
  <c r="AI28" i="15"/>
  <c r="AH28" i="15"/>
  <c r="AG28" i="15"/>
  <c r="AF28" i="15"/>
  <c r="AE28" i="15"/>
  <c r="AD28" i="15"/>
  <c r="AC28" i="15"/>
  <c r="AO26" i="15"/>
  <c r="AN26" i="15"/>
  <c r="AM26" i="15"/>
  <c r="AL26" i="15"/>
  <c r="AK26" i="15"/>
  <c r="AJ26" i="15"/>
  <c r="AI26" i="15"/>
  <c r="AH26" i="15"/>
  <c r="AG26" i="15"/>
  <c r="AF26" i="15"/>
  <c r="AE26" i="15"/>
  <c r="AD26" i="15"/>
  <c r="AC26" i="15"/>
  <c r="AO11" i="15"/>
  <c r="AN11" i="15"/>
  <c r="AM11" i="15"/>
  <c r="AL11" i="15"/>
  <c r="AK11" i="15"/>
  <c r="AJ11" i="15"/>
  <c r="AI11" i="15"/>
  <c r="AH11" i="15"/>
  <c r="AG11" i="15"/>
  <c r="AF11" i="15"/>
  <c r="AE11" i="15"/>
  <c r="AD11" i="15"/>
  <c r="AC11" i="15"/>
  <c r="AO10" i="15"/>
  <c r="AN10" i="15"/>
  <c r="AM10" i="15"/>
  <c r="AL10" i="15"/>
  <c r="AK10" i="15"/>
  <c r="AJ10" i="15"/>
  <c r="AI10" i="15"/>
  <c r="AH10" i="15"/>
  <c r="AG10" i="15"/>
  <c r="AF10" i="15"/>
  <c r="AE10" i="15"/>
  <c r="AD10" i="15"/>
  <c r="AC10" i="15"/>
  <c r="AO8" i="15"/>
  <c r="AN8" i="15"/>
  <c r="AM8" i="15"/>
  <c r="AL8" i="15"/>
  <c r="AK8" i="15"/>
  <c r="AJ8" i="15"/>
  <c r="AI8" i="15"/>
  <c r="AH8" i="15"/>
  <c r="AG8" i="15"/>
  <c r="AF8" i="15"/>
  <c r="AE8" i="15"/>
  <c r="AD8" i="15"/>
  <c r="AC8" i="15"/>
  <c r="AO6" i="15"/>
  <c r="AN6" i="15"/>
  <c r="AM6" i="15"/>
  <c r="AL6" i="15"/>
  <c r="AK6" i="15"/>
  <c r="AJ6" i="15"/>
  <c r="AI6" i="15"/>
  <c r="AH6" i="15"/>
  <c r="AG6" i="15"/>
  <c r="AF6" i="15"/>
  <c r="AE6" i="15"/>
  <c r="AD6" i="15"/>
  <c r="AC6" i="15"/>
  <c r="AO193" i="3"/>
  <c r="AN193" i="3"/>
  <c r="AM193" i="3"/>
  <c r="AL193" i="3"/>
  <c r="AK193" i="3"/>
  <c r="AJ193" i="3"/>
  <c r="AI193" i="3"/>
  <c r="AH193" i="3"/>
  <c r="AG193" i="3"/>
  <c r="AF193" i="3"/>
  <c r="AE193" i="3"/>
  <c r="AD193" i="3"/>
  <c r="AC193" i="3"/>
  <c r="AO191" i="3"/>
  <c r="AN191" i="3"/>
  <c r="AM191" i="3"/>
  <c r="AL191" i="3"/>
  <c r="AK191" i="3"/>
  <c r="AJ191" i="3"/>
  <c r="AI191" i="3"/>
  <c r="AH191" i="3"/>
  <c r="AG191" i="3"/>
  <c r="AF191" i="3"/>
  <c r="AE191" i="3"/>
  <c r="AD191" i="3"/>
  <c r="AC191" i="3"/>
  <c r="AC189" i="3"/>
  <c r="AD189" i="3"/>
  <c r="AE189" i="3"/>
  <c r="AF189" i="3"/>
  <c r="AG189" i="3"/>
  <c r="AH189" i="3"/>
  <c r="AI189" i="3"/>
  <c r="AJ189" i="3"/>
  <c r="AO189" i="3"/>
  <c r="AN189" i="3"/>
  <c r="AM189" i="3"/>
  <c r="AL189" i="3"/>
  <c r="AK189" i="3"/>
  <c r="AO173" i="3"/>
  <c r="AN173" i="3"/>
  <c r="AM173" i="3"/>
  <c r="AL173" i="3"/>
  <c r="AK173" i="3"/>
  <c r="AJ173" i="3"/>
  <c r="AI173" i="3"/>
  <c r="AH173" i="3"/>
  <c r="AG173" i="3"/>
  <c r="AF173" i="3"/>
  <c r="AE173" i="3"/>
  <c r="AD173" i="3"/>
  <c r="AC173" i="3"/>
  <c r="AO171" i="3"/>
  <c r="AN171" i="3"/>
  <c r="AM171" i="3"/>
  <c r="AL171" i="3"/>
  <c r="AK171" i="3"/>
  <c r="AJ171" i="3"/>
  <c r="AI171" i="3"/>
  <c r="AH171" i="3"/>
  <c r="AG171" i="3"/>
  <c r="AF171" i="3"/>
  <c r="AE171" i="3"/>
  <c r="AD171" i="3"/>
  <c r="AC171" i="3"/>
  <c r="AC169" i="3"/>
  <c r="AD169" i="3"/>
  <c r="AE169" i="3"/>
  <c r="AF169" i="3"/>
  <c r="AG169" i="3"/>
  <c r="AH169" i="3"/>
  <c r="AI169" i="3"/>
  <c r="AJ169" i="3"/>
  <c r="AO169" i="3"/>
  <c r="AN169" i="3"/>
  <c r="AM169" i="3"/>
  <c r="AL169" i="3"/>
  <c r="AK169" i="3"/>
  <c r="AO153" i="3"/>
  <c r="AN153" i="3"/>
  <c r="AM153" i="3"/>
  <c r="AL153" i="3"/>
  <c r="AK153" i="3"/>
  <c r="AJ153" i="3"/>
  <c r="AI153" i="3"/>
  <c r="AH153" i="3"/>
  <c r="AG153" i="3"/>
  <c r="AF153" i="3"/>
  <c r="AE153" i="3"/>
  <c r="AD153" i="3"/>
  <c r="AC153" i="3"/>
  <c r="AC149" i="3"/>
  <c r="AD149" i="3"/>
  <c r="AE149" i="3"/>
  <c r="AF149" i="3"/>
  <c r="AG149" i="3"/>
  <c r="AH149" i="3"/>
  <c r="AI149" i="3"/>
  <c r="AJ149" i="3"/>
  <c r="AO149" i="3"/>
  <c r="AN149" i="3"/>
  <c r="AM149" i="3"/>
  <c r="AL149" i="3"/>
  <c r="AK149" i="3"/>
  <c r="AO133" i="3"/>
  <c r="AN133" i="3"/>
  <c r="AM133" i="3"/>
  <c r="AL133" i="3"/>
  <c r="AK133" i="3"/>
  <c r="AJ133" i="3"/>
  <c r="AI133" i="3"/>
  <c r="AH133" i="3"/>
  <c r="AG133" i="3"/>
  <c r="AF133" i="3"/>
  <c r="AE133" i="3"/>
  <c r="AD133" i="3"/>
  <c r="AC133" i="3"/>
  <c r="AO131" i="3"/>
  <c r="AN131" i="3"/>
  <c r="AM131" i="3"/>
  <c r="AL131" i="3"/>
  <c r="AK131" i="3"/>
  <c r="AJ131" i="3"/>
  <c r="AI131" i="3"/>
  <c r="AH131" i="3"/>
  <c r="AG131" i="3"/>
  <c r="AF131" i="3"/>
  <c r="AE131" i="3"/>
  <c r="AD131" i="3"/>
  <c r="AC131" i="3"/>
  <c r="AC129" i="3"/>
  <c r="AD129" i="3"/>
  <c r="AE129" i="3"/>
  <c r="AF129" i="3"/>
  <c r="AG129" i="3"/>
  <c r="AH129" i="3"/>
  <c r="AI129" i="3"/>
  <c r="AJ129" i="3"/>
  <c r="AO129" i="3"/>
  <c r="AN129" i="3"/>
  <c r="AM129" i="3"/>
  <c r="AL129" i="3"/>
  <c r="AK129" i="3"/>
  <c r="AO113" i="3"/>
  <c r="AN113" i="3"/>
  <c r="AM113" i="3"/>
  <c r="AL113" i="3"/>
  <c r="AK113" i="3"/>
  <c r="AJ113" i="3"/>
  <c r="AI113" i="3"/>
  <c r="AH113" i="3"/>
  <c r="AG113" i="3"/>
  <c r="AF113" i="3"/>
  <c r="AE113" i="3"/>
  <c r="AD113" i="3"/>
  <c r="AC113" i="3"/>
  <c r="AO111" i="3"/>
  <c r="AN111" i="3"/>
  <c r="AM111" i="3"/>
  <c r="AL111" i="3"/>
  <c r="AK111" i="3"/>
  <c r="AJ111" i="3"/>
  <c r="AI111" i="3"/>
  <c r="AH111" i="3"/>
  <c r="AG111" i="3"/>
  <c r="AF111" i="3"/>
  <c r="AE111" i="3"/>
  <c r="AD111" i="3"/>
  <c r="AC111" i="3"/>
  <c r="AC109" i="3"/>
  <c r="AD109" i="3"/>
  <c r="AE109" i="3"/>
  <c r="AF109" i="3"/>
  <c r="AG109" i="3"/>
  <c r="AH109" i="3"/>
  <c r="AI109" i="3"/>
  <c r="AJ109" i="3"/>
  <c r="AO109" i="3"/>
  <c r="AN109" i="3"/>
  <c r="AM109" i="3"/>
  <c r="AL109" i="3"/>
  <c r="AK109" i="3"/>
  <c r="AO93" i="3"/>
  <c r="AN93" i="3"/>
  <c r="AM93" i="3"/>
  <c r="AL93" i="3"/>
  <c r="AK93" i="3"/>
  <c r="AJ93" i="3"/>
  <c r="AI93" i="3"/>
  <c r="AH93" i="3"/>
  <c r="AG93" i="3"/>
  <c r="AF93" i="3"/>
  <c r="AE93" i="3"/>
  <c r="AD93" i="3"/>
  <c r="AC93" i="3"/>
  <c r="AO91" i="3"/>
  <c r="AN91" i="3"/>
  <c r="AM91" i="3"/>
  <c r="AL91" i="3"/>
  <c r="AK91" i="3"/>
  <c r="AJ91" i="3"/>
  <c r="AI91" i="3"/>
  <c r="AH91" i="3"/>
  <c r="AG91" i="3"/>
  <c r="AF91" i="3"/>
  <c r="AE91" i="3"/>
  <c r="AD91" i="3"/>
  <c r="AC91" i="3"/>
  <c r="AC89" i="3"/>
  <c r="AD89" i="3"/>
  <c r="AE89" i="3"/>
  <c r="AF89" i="3"/>
  <c r="AG89" i="3"/>
  <c r="AH89" i="3"/>
  <c r="AI89" i="3"/>
  <c r="AJ89" i="3"/>
  <c r="AO89" i="3"/>
  <c r="AN89" i="3"/>
  <c r="AM89" i="3"/>
  <c r="AL89" i="3"/>
  <c r="AK89" i="3"/>
  <c r="AO73" i="3"/>
  <c r="AN73" i="3"/>
  <c r="AM73" i="3"/>
  <c r="AL73" i="3"/>
  <c r="AK73" i="3"/>
  <c r="AJ73" i="3"/>
  <c r="AI73" i="3"/>
  <c r="AH73" i="3"/>
  <c r="AG73" i="3"/>
  <c r="AF73" i="3"/>
  <c r="AE73" i="3"/>
  <c r="AD73" i="3"/>
  <c r="AC73" i="3"/>
  <c r="AO71" i="3"/>
  <c r="AN71" i="3"/>
  <c r="AM71" i="3"/>
  <c r="AL71" i="3"/>
  <c r="AK71" i="3"/>
  <c r="AJ71" i="3"/>
  <c r="AI71" i="3"/>
  <c r="AH71" i="3"/>
  <c r="AG71" i="3"/>
  <c r="AF71" i="3"/>
  <c r="AE71" i="3"/>
  <c r="AD71" i="3"/>
  <c r="AC71" i="3"/>
  <c r="AC69" i="3"/>
  <c r="AD69" i="3"/>
  <c r="AE69" i="3"/>
  <c r="AF69" i="3"/>
  <c r="AG69" i="3"/>
  <c r="AH69" i="3"/>
  <c r="AI69" i="3"/>
  <c r="AJ69" i="3"/>
  <c r="AK69" i="3"/>
  <c r="AL69" i="3"/>
  <c r="AM69" i="3"/>
  <c r="AN69" i="3"/>
  <c r="AO69" i="3"/>
  <c r="AO53" i="3"/>
  <c r="AN53" i="3"/>
  <c r="AM53" i="3"/>
  <c r="AL53" i="3"/>
  <c r="AK53" i="3"/>
  <c r="AJ53" i="3"/>
  <c r="AI53" i="3"/>
  <c r="AH53" i="3"/>
  <c r="AG53" i="3"/>
  <c r="AF53" i="3"/>
  <c r="AE53" i="3"/>
  <c r="AD53" i="3"/>
  <c r="AC53" i="3"/>
  <c r="AO52" i="3"/>
  <c r="AN52" i="3"/>
  <c r="AM52" i="3"/>
  <c r="AL52" i="3"/>
  <c r="AK52" i="3"/>
  <c r="AJ52" i="3"/>
  <c r="AI52" i="3"/>
  <c r="AH52" i="3"/>
  <c r="AG52" i="3"/>
  <c r="AF52" i="3"/>
  <c r="AE52" i="3"/>
  <c r="AD52" i="3"/>
  <c r="AC52" i="3"/>
  <c r="AC50" i="3"/>
  <c r="AO48" i="3"/>
  <c r="AN48" i="3"/>
  <c r="AM48" i="3"/>
  <c r="AL48" i="3"/>
  <c r="AK48" i="3"/>
  <c r="AJ48" i="3"/>
  <c r="AI48" i="3"/>
  <c r="AH48" i="3"/>
  <c r="AG48" i="3"/>
  <c r="AF48" i="3"/>
  <c r="AE48" i="3"/>
  <c r="AD48" i="3"/>
  <c r="AC48" i="3"/>
  <c r="AO32" i="3"/>
  <c r="AN32" i="3"/>
  <c r="AM32" i="3"/>
  <c r="AL32" i="3"/>
  <c r="AK32" i="3"/>
  <c r="AJ32" i="3"/>
  <c r="AI32" i="3"/>
  <c r="AH32" i="3"/>
  <c r="AG32" i="3"/>
  <c r="AF32" i="3"/>
  <c r="AE32" i="3"/>
  <c r="AD32" i="3"/>
  <c r="AC32" i="3"/>
  <c r="AO29" i="3"/>
  <c r="AN29" i="3"/>
  <c r="AM29" i="3"/>
  <c r="AL29" i="3"/>
  <c r="AK29" i="3"/>
  <c r="AJ29" i="3"/>
  <c r="AI29" i="3"/>
  <c r="AH29" i="3"/>
  <c r="AG29" i="3"/>
  <c r="AF29" i="3"/>
  <c r="AE29" i="3"/>
  <c r="AD29" i="3"/>
  <c r="AC29" i="3"/>
  <c r="AO27" i="3"/>
  <c r="AN27" i="3"/>
  <c r="AM27" i="3"/>
  <c r="AL27" i="3"/>
  <c r="AK27" i="3"/>
  <c r="AJ27" i="3"/>
  <c r="AI27" i="3"/>
  <c r="AH27" i="3"/>
  <c r="AG27" i="3"/>
  <c r="AF27" i="3"/>
  <c r="AE27" i="3"/>
  <c r="AD27" i="3"/>
  <c r="AC27" i="3"/>
  <c r="AO11" i="3"/>
  <c r="AN11" i="3"/>
  <c r="AM11" i="3"/>
  <c r="AL11" i="3"/>
  <c r="AK11" i="3"/>
  <c r="AJ11" i="3"/>
  <c r="AI11" i="3"/>
  <c r="AH11" i="3"/>
  <c r="AG11" i="3"/>
  <c r="AF11" i="3"/>
  <c r="AE11" i="3"/>
  <c r="AD11" i="3"/>
  <c r="AC11" i="3"/>
  <c r="AO10" i="3"/>
  <c r="AN10" i="3"/>
  <c r="AM10" i="3"/>
  <c r="AL10" i="3"/>
  <c r="AK10" i="3"/>
  <c r="AJ10" i="3"/>
  <c r="AI10" i="3"/>
  <c r="AH10" i="3"/>
  <c r="AG10" i="3"/>
  <c r="AF10" i="3"/>
  <c r="AE10" i="3"/>
  <c r="AD10" i="3"/>
  <c r="AC10" i="3"/>
  <c r="AO8" i="3"/>
  <c r="AN8" i="3"/>
  <c r="AM8" i="3"/>
  <c r="AL8" i="3"/>
  <c r="AK8" i="3"/>
  <c r="AJ8" i="3"/>
  <c r="AI8" i="3"/>
  <c r="AH8" i="3"/>
  <c r="AG8" i="3"/>
  <c r="AF8" i="3"/>
  <c r="AE8" i="3"/>
  <c r="AD8" i="3"/>
  <c r="AC8" i="3"/>
  <c r="AO6" i="3"/>
  <c r="AN6" i="3"/>
  <c r="AM6" i="3"/>
  <c r="AL6" i="3"/>
  <c r="AK6" i="3"/>
  <c r="AJ6" i="3"/>
  <c r="AI6" i="3"/>
  <c r="AH6" i="3"/>
  <c r="AG6" i="3"/>
  <c r="AF6" i="3"/>
  <c r="AE6" i="3"/>
  <c r="AD6" i="3"/>
  <c r="AC6" i="3"/>
  <c r="N55" i="13"/>
  <c r="N54" i="13"/>
  <c r="N52" i="13"/>
  <c r="N50" i="13"/>
  <c r="N33" i="13"/>
  <c r="N30" i="13"/>
  <c r="N28" i="13"/>
  <c r="N11" i="13"/>
  <c r="N10" i="13"/>
  <c r="N8" i="13"/>
  <c r="N6" i="13"/>
  <c r="AB51" i="12" l="1"/>
  <c r="AB50" i="12"/>
  <c r="AB48" i="12"/>
  <c r="AB46" i="12"/>
  <c r="AB30" i="12"/>
  <c r="AB31" i="12"/>
  <c r="AB28" i="12"/>
  <c r="AB26" i="12"/>
  <c r="AB11" i="12"/>
  <c r="AB10" i="12"/>
  <c r="AB8" i="12"/>
  <c r="AB6" i="12"/>
  <c r="N51" i="12"/>
  <c r="N50" i="12"/>
  <c r="N48" i="12"/>
  <c r="N46" i="12"/>
  <c r="N31" i="12"/>
  <c r="N28" i="12"/>
  <c r="N26" i="12"/>
  <c r="N11" i="12"/>
  <c r="N10" i="12"/>
  <c r="N8" i="12"/>
  <c r="N6" i="12"/>
  <c r="AB52" i="11"/>
  <c r="AB53" i="11"/>
  <c r="AB50" i="11"/>
  <c r="AB48" i="11"/>
  <c r="AB32" i="11"/>
  <c r="AB29" i="11"/>
  <c r="AB27" i="11"/>
  <c r="AB11" i="11"/>
  <c r="AB10" i="11"/>
  <c r="AB8" i="11"/>
  <c r="AB6" i="11"/>
  <c r="N53" i="11"/>
  <c r="N52" i="11"/>
  <c r="N50" i="11"/>
  <c r="N48" i="11"/>
  <c r="N32" i="11"/>
  <c r="N29" i="11"/>
  <c r="N27" i="11"/>
  <c r="N11" i="11"/>
  <c r="N10" i="11"/>
  <c r="N8" i="11"/>
  <c r="N6" i="11"/>
  <c r="AB51" i="14"/>
  <c r="AB50" i="14"/>
  <c r="AB48" i="14"/>
  <c r="AB46" i="14"/>
  <c r="AB31" i="14"/>
  <c r="AB28" i="14"/>
  <c r="AB26" i="14"/>
  <c r="AB11" i="14"/>
  <c r="AB10" i="14"/>
  <c r="AB8" i="14"/>
  <c r="AB6" i="14"/>
  <c r="N51" i="14"/>
  <c r="N50" i="14"/>
  <c r="N48" i="14"/>
  <c r="N46" i="14"/>
  <c r="N31" i="14"/>
  <c r="N28" i="14"/>
  <c r="N26" i="14"/>
  <c r="N11" i="14"/>
  <c r="N10" i="14"/>
  <c r="N8" i="14"/>
  <c r="N6" i="14"/>
  <c r="AB51" i="15"/>
  <c r="AB50" i="15"/>
  <c r="AB48" i="15"/>
  <c r="AB46" i="15"/>
  <c r="AB31" i="15"/>
  <c r="AB30" i="15"/>
  <c r="AB28" i="15"/>
  <c r="AB26" i="15"/>
  <c r="AB11" i="15"/>
  <c r="AB10" i="15"/>
  <c r="AB8" i="15"/>
  <c r="AB6" i="15"/>
  <c r="N51" i="15"/>
  <c r="N50" i="15"/>
  <c r="N48" i="15"/>
  <c r="N46" i="15"/>
  <c r="N31" i="15"/>
  <c r="N30" i="15"/>
  <c r="N28" i="15"/>
  <c r="N26" i="15"/>
  <c r="N11" i="15"/>
  <c r="N10" i="15"/>
  <c r="N8" i="15"/>
  <c r="N6" i="15"/>
  <c r="AB189" i="3"/>
  <c r="AB191" i="3"/>
  <c r="AB193" i="3"/>
  <c r="AB169" i="3"/>
  <c r="AB171" i="3"/>
  <c r="AB173" i="3"/>
  <c r="AB149" i="3"/>
  <c r="AB151" i="3"/>
  <c r="AB153" i="3"/>
  <c r="AB129" i="3"/>
  <c r="AB131" i="3"/>
  <c r="AB133" i="3"/>
  <c r="AB109" i="3"/>
  <c r="AB111" i="3"/>
  <c r="AB113" i="3"/>
  <c r="AB89" i="3"/>
  <c r="AB91" i="3"/>
  <c r="AB93" i="3"/>
  <c r="AB69" i="3"/>
  <c r="AB71" i="3"/>
  <c r="AB53" i="3"/>
  <c r="AB52" i="3"/>
  <c r="AB48" i="3"/>
  <c r="AB32" i="3"/>
  <c r="AB29" i="3"/>
  <c r="AB27" i="3"/>
  <c r="AB11" i="3"/>
  <c r="AB10" i="3"/>
  <c r="AB8" i="3"/>
  <c r="AB6" i="3"/>
  <c r="N189" i="3"/>
  <c r="N191" i="3"/>
  <c r="N193" i="3"/>
  <c r="N169" i="3"/>
  <c r="N171" i="3"/>
  <c r="N173" i="3"/>
  <c r="N149" i="3"/>
  <c r="N151" i="3"/>
  <c r="N153" i="3"/>
  <c r="N129" i="3"/>
  <c r="N131" i="3"/>
  <c r="N133" i="3"/>
  <c r="N113" i="3"/>
  <c r="N111" i="3"/>
  <c r="N109" i="3"/>
  <c r="N93" i="3"/>
  <c r="N91" i="3"/>
  <c r="N89" i="3"/>
  <c r="N73" i="3"/>
  <c r="N71" i="3"/>
  <c r="N69" i="3"/>
  <c r="N53" i="3"/>
  <c r="N52" i="3"/>
  <c r="N48" i="3"/>
  <c r="N32" i="3"/>
  <c r="N29" i="3"/>
  <c r="N27" i="3"/>
  <c r="N11" i="3"/>
  <c r="N10" i="3"/>
  <c r="N8" i="3"/>
  <c r="N6" i="3"/>
</calcChain>
</file>

<file path=xl/sharedStrings.xml><?xml version="1.0" encoding="utf-8"?>
<sst xmlns="http://schemas.openxmlformats.org/spreadsheetml/2006/main" count="6559" uniqueCount="246">
  <si>
    <t>Additional resource</t>
  </si>
  <si>
    <r>
      <rPr>
        <sz val="11"/>
        <color theme="1"/>
        <rFont val="Arial"/>
        <family val="2"/>
      </rPr>
      <t>The following companion product is available on</t>
    </r>
    <r>
      <rPr>
        <sz val="11"/>
        <color rgb="FF0070C0"/>
        <rFont val="Arial"/>
        <family val="2"/>
      </rPr>
      <t xml:space="preserve"> </t>
    </r>
    <r>
      <rPr>
        <u/>
        <sz val="11"/>
        <color rgb="FF0070C0"/>
        <rFont val="Arial"/>
        <family val="2"/>
      </rPr>
      <t>CIHI’s website</t>
    </r>
    <r>
      <rPr>
        <sz val="11"/>
        <rFont val="Arial"/>
        <family val="2"/>
      </rPr>
      <t>:</t>
    </r>
  </si>
  <si>
    <t>• COVID-19 resources web page</t>
  </si>
  <si>
    <t>Talk to us</t>
  </si>
  <si>
    <t>For data-specific information:</t>
  </si>
  <si>
    <t>healthreports@cihi.ca</t>
  </si>
  <si>
    <t>For more detailed data via CIHI’s data request program:</t>
  </si>
  <si>
    <t>Access Data</t>
  </si>
  <si>
    <t>For media inquiries:</t>
  </si>
  <si>
    <t>media@cihi.ca</t>
  </si>
  <si>
    <t>Social media:</t>
  </si>
  <si>
    <t>How to cite this document</t>
  </si>
  <si>
    <t>Notes to readers</t>
  </si>
  <si>
    <t>Summary</t>
  </si>
  <si>
    <t>This tab contains information on provisional data and on physician services data.</t>
  </si>
  <si>
    <t>Provisional data</t>
  </si>
  <si>
    <t>What is provisional data?</t>
  </si>
  <si>
    <t>What you need to know about using provisional data</t>
  </si>
  <si>
    <t>Provisional data can change</t>
  </si>
  <si>
    <t>Provisional data can be incomplete</t>
  </si>
  <si>
    <t>COVID-19 and provisional data</t>
  </si>
  <si>
    <t>Physician services</t>
  </si>
  <si>
    <t>CIHI does not recommend making interprovincial comparisons because the data summaries presented here have not been adjusted for interprovincial billing differences.</t>
  </si>
  <si>
    <t>Exclusions</t>
  </si>
  <si>
    <t>1. Imaging and laboratory specialists</t>
  </si>
  <si>
    <t>For more information</t>
  </si>
  <si>
    <t>Table of contents</t>
  </si>
  <si>
    <t>Back to Table of contents</t>
  </si>
  <si>
    <t>Family physicians service groups</t>
  </si>
  <si>
    <t>Psychotherapy</t>
  </si>
  <si>
    <t>Deliveries</t>
  </si>
  <si>
    <t>Procedures</t>
  </si>
  <si>
    <t>Notes</t>
  </si>
  <si>
    <t xml:space="preserve">n/a: Not applicable. </t>
  </si>
  <si>
    <t>Due to data limitations, services provided virtually could not be explicitly identified.</t>
  </si>
  <si>
    <t>Source</t>
  </si>
  <si>
    <t>Medical specialists service groups</t>
  </si>
  <si>
    <t>Surgical specialists service group</t>
  </si>
  <si>
    <t>n/r: Not reportable. Due to privacy and confidentiality concerns, and to minimize the risk of residual disclosure, data on volumes of fewer than 5 services has been suppressed in the cells and removed from total counts.</t>
  </si>
  <si>
    <t>End of worksheet</t>
  </si>
  <si>
    <t>Consults and visits</t>
  </si>
  <si>
    <t>Consults and visits: proportion provided virtually</t>
  </si>
  <si>
    <t>Psychotherapy: proportion provided virtually</t>
  </si>
  <si>
    <t>British Columbia fee codes 10001, 10002, 10004, 13501, 13502 and 14019 may be claimed for in-person delivery or virtual delivery. In this analysis, the codes are classified as in-person delivery.</t>
  </si>
  <si>
    <t>Screen reader users. This Excel file contains 9 tabs, including this title page, notes to readers on tab 2, a table of contents on tab 3 and data tables on tabs 4 to 9.</t>
  </si>
  <si>
    <t>Unless otherwise indicated, this product uses data provided by Canada’s provinces 
and territories.</t>
  </si>
  <si>
    <t>CIHI on Twitter</t>
  </si>
  <si>
    <t>CIHI on Facebook</t>
  </si>
  <si>
    <t>CIHI on LinkedIn</t>
  </si>
  <si>
    <t>CIHI on Instagram</t>
  </si>
  <si>
    <t>CIHI on YouTube</t>
  </si>
  <si>
    <t>All summaries are based on fee-for-service and shadow billing claims submitted by physicians to the ministry of health for insured services covered under the provincial medical care plan.</t>
  </si>
  <si>
    <t xml:space="preserve">Provisional data for the same population and time period can change as often as every month. Data might change if routine data quality checks uncover errors and data providers correct and resubmit data. It might also change if initial submissions include only partial data that is completed through later provisional submissions. </t>
  </si>
  <si>
    <t>Number of services, pre-pandemic</t>
  </si>
  <si>
    <t>Number of services, pandemic period</t>
  </si>
  <si>
    <t>Based on gross direct payments. Reciprocal billing payments are not included.</t>
  </si>
  <si>
    <t>n/a</t>
  </si>
  <si>
    <t>Excludes imaging and laboratory specialists, imaging and laboratory services, and anesthesia services.</t>
  </si>
  <si>
    <t>n/r</t>
  </si>
  <si>
    <t>Virtual care billing codes created in response to the pandemic</t>
  </si>
  <si>
    <t>Percentage change, pre-pandemic to pandemic period</t>
  </si>
  <si>
    <t xml:space="preserve">
March 2019 to March 2020
Percentage change, pre-pandemic to pandemic period</t>
  </si>
  <si>
    <t xml:space="preserve">
April 2019 to April 2020
Percentage change, pre-pandemic to pandemic period</t>
  </si>
  <si>
    <t xml:space="preserve">
May 2019 to May 2020
Percentage change, pre-pandemic to pandemic period</t>
  </si>
  <si>
    <t xml:space="preserve">
June 2019 to June 2020
Percentage change, pre-pandemic to pandemic period</t>
  </si>
  <si>
    <t xml:space="preserve">
July 2019 to July 2020
Percentage change, pre-pandemic to pandemic period</t>
  </si>
  <si>
    <t xml:space="preserve">
August 2019 to August 2020
Percentage change, pre-pandemic to pandemic period</t>
  </si>
  <si>
    <t xml:space="preserve">
September 2019 to September 2020
Percentage change, pre-pandemic to pandemic period</t>
  </si>
  <si>
    <t xml:space="preserve">
October 2019 to October 2020
Percentage change, pre-pandemic to pandemic period</t>
  </si>
  <si>
    <t xml:space="preserve">
November 2019 to November 2020
Percentage change, pre-pandemic to pandemic period</t>
  </si>
  <si>
    <t xml:space="preserve">
December 2019 to December 2020
Percentage change, pre-pandemic to pandemic period</t>
  </si>
  <si>
    <t xml:space="preserve">
January 2019 to January 2021
Percentage change, pre-pandemic to pandemic period</t>
  </si>
  <si>
    <t xml:space="preserve">
February 2019 to February 2021
Percentage change, pre-pandemic to pandemic period</t>
  </si>
  <si>
    <t xml:space="preserve">
March 2019 to March 2021
Percentage change, pre-pandemic to pandemic period</t>
  </si>
  <si>
    <t>Table 6I  Number of services provided by family physicians to those age 18 to 64, British Columbia, pre-pandemic (January to December 2019) and pandemic period (March 2020 to March 2021)</t>
  </si>
  <si>
    <t>Data has not yet been submitted for January, February and March 2021.</t>
  </si>
  <si>
    <t>Table 6J  Number of services provided by family physicians to those age 65+, British Columbia, pre-pandemic (January to December 2019) and pandemic period (March 2020 to March 2021)</t>
  </si>
  <si>
    <t>Table 6H  Number of services provided by family physicians to those age 0 to 17, British Columbia, pre-pandemic (January to December 2019) and pandemic period (March 2020 to March 2021)</t>
  </si>
  <si>
    <t>Table 6G  Number of services provided by family physicians to rural residents, British Columbia, pre-pandemic (January to December 2019) and pandemic period (March 2020 to March 2021)</t>
  </si>
  <si>
    <t>Table 6F  Number of services provided by family physicians to urban residents, British Columbia, pre-pandemic (January to December 2019) and pandemic period (March 2020 to March 2021)</t>
  </si>
  <si>
    <t>Table 6E  Number of services provided by family physicians to women, British Columbia, pre-pandemic (January to December 2019) and pandemic period (March 2020 to March 2021)</t>
  </si>
  <si>
    <t>Table 6D  Number of services provided by family physicians to men, British Columbia, pre-pandemic (January to December 2019) and pandemic period (March 2020 to March 2021)</t>
  </si>
  <si>
    <t>Table 6C  Number of services provided by surgical specialists, British Columbia, pre-pandemic (January to December 2019) and pandemic period (March 2020 to March 2021)</t>
  </si>
  <si>
    <t>Table 6B  Number of services provided by medical specialists, British Columbia, pre-pandemic (January to December 2019) and pandemic period (March 2020 to March 2021)</t>
  </si>
  <si>
    <t>Table 6A  Number of services provided by family physicians, British Columbia, pre-pandemic (January to December 2019) and pandemic period (March 2020 to March 2021)</t>
  </si>
  <si>
    <t>Table 5J  Number of services provided by family physicians to those age 65+, Alberta, pre-pandemic (January to December 2019) and pandemic period (March 2020 to March 2021)</t>
  </si>
  <si>
    <t>Table 5I  Number of services provided by family physicians to those age 18 to 64, Alberta, pre-pandemic (January to December 2019) and pandemic period (March 2020 to March 2021)</t>
  </si>
  <si>
    <t>Table 5H  Number of services provided by family physicians to those age 0 to 17, Alberta, pre-pandemic (January to December 2019) and pandemic period (March 2020 to March 2021)</t>
  </si>
  <si>
    <t>Table 5G  Number of services provided by family physicians to rural residents, Alberta, pre-pandemic (January to December 2019) and pandemic period (March 2020 to March 2021)</t>
  </si>
  <si>
    <t>Table 5F  Number of services provided by family physicians to urban residents, Alberta, pre-pandemic (January to December 2019) and pandemic period (March 2020 to March 2021)</t>
  </si>
  <si>
    <t>Table 5E  Number of services provided by family physicians to women, Alberta, pre-pandemic (January to December 2019) and pandemic period (March 2020 to March 2021)</t>
  </si>
  <si>
    <t>Table 5D  Number of services provided by family physicians to men, Alberta, pre-pandemic (January to December 2019) and pandemic period (March 2020 to March 2021)</t>
  </si>
  <si>
    <t>Table 5C  Number of services provided by surgical specialists, Alberta, pre-pandemic (January to December 2019) and pandemic period (March 2020 to March 2021)</t>
  </si>
  <si>
    <t>Table 5B  Number of services provided by medical specialists, Alberta, pre-pandemic (January to December 2019) and pandemic period (March 2020 to March 2021)</t>
  </si>
  <si>
    <t>Table 5A  Number of services provided by family physicians, Alberta, pre-pandemic (January to December 2019) and pandemic period (March 2020 to March 2021)</t>
  </si>
  <si>
    <t>Table 4J  Number of services provided by family physicians to those age 65+, Saskatchewan, pre-pandemic (January to December 2019) and pandemic period (March 2020 to March 2021)</t>
  </si>
  <si>
    <t>Table 4I  Number of services provided by family physicians to those age 18 to 64, Saskatchewan, pre-pandemic (January to December 2019) and pandemic period (March 2020 to March 2021)</t>
  </si>
  <si>
    <t>Table 4H  Number of services provided by family physicians to those age 0 to 17, Saskatchewan, pre-pandemic (January to December 2019) and pandemic period (March 2020 to March 2021)</t>
  </si>
  <si>
    <t>Table 4G  Number of services provided by family physicians to rural residents, Saskatchewan, pre-pandemic (January to December 2019) and pandemic period (March 2020 to March 2021)</t>
  </si>
  <si>
    <t>Table 4F  Number of services provided by family physicians to urban residents, Saskatchewan, pre-pandemic (January to December 2019) and pandemic period (March 2020 to March 2021)</t>
  </si>
  <si>
    <t>Table 4E  Number of services provided by family physicians to women, Saskatchewan, pre-pandemic (January to December 2019) and pandemic period (March 2020 to March 2021)</t>
  </si>
  <si>
    <t>Table 4D  Number of services provided by family physicians to men, Saskatchewan, pre-pandemic (January to December 2019) and pandemic period (March 2020 to March 2021)</t>
  </si>
  <si>
    <t>Table 4C  Number of services provided by surgical specialists, Saskatchewan, pre-pandemic (January to December 2019) and pandemic period (March 2020 to March 2021)</t>
  </si>
  <si>
    <t>Table 4B  Number of services provided by medical specialists, Saskatchewan, pre-pandemic (January to December 2019) and pandemic period (March 2020 to March 2021)</t>
  </si>
  <si>
    <t>Table 4A  Number of services provided by family physicians, Saskatchewan, pre-pandemic (January to December 2019) and pandemic period (March 2020 to March 2021)</t>
  </si>
  <si>
    <t>Table 3J  Number of services provided by family physicians to those age 65+, Manitoba, pre-pandemic (January to December 2019) and pandemic period (March 2020 to March 2021)</t>
  </si>
  <si>
    <t>Table 3I  Number of services provided by family physicians to those age 18 to 64, Manitoba, pre-pandemic (January to December 2019) and pandemic period (March 2020 to March 2021)</t>
  </si>
  <si>
    <t>Table 3H  Number of services provided by family physicians to those age 0 to 17, Manitoba, pre-pandemic (January to December 2019) and pandemic period (March 2020 to March 2021)</t>
  </si>
  <si>
    <t>Table 3G  Number of services provided by family physicians to rural residents, Manitoba, pre-pandemic (January to December 2019) and pandemic period (March 2020 to March 2021)</t>
  </si>
  <si>
    <t>Table 3F  Number of services provided by family physicians to urban residents, Manitoba, pre-pandemic (January to December 2019) and pandemic period (March 2020 to March 2021)</t>
  </si>
  <si>
    <t>Table 3E  Number of services provided by family physicians to women, Manitoba, pre-pandemic (January to December 2019) and pandemic period (March 2020 to March 2021)</t>
  </si>
  <si>
    <t>Table 3D  Number of services provided by family physicians to men, Manitoba, pre-pandemic (January to December 2019) and pandemic period (March 2020 to March 2021)</t>
  </si>
  <si>
    <t>Table 3C  Number of services provided by surgical specialists, Manitoba, pre-pandemic (January to December 2019) and pandemic period (March 2020 to March 2021)</t>
  </si>
  <si>
    <t>Table 3B  Number of services provided by medical specialists, Manitoba, pre-pandemic (January to December 2019) and pandemic period (March 2020 to March 2021)</t>
  </si>
  <si>
    <t>Table 3A  Number of services provided by family physicians, Manitoba, pre-pandemic (January to December 2019) and pandemic period (March 2020 to March 2021)</t>
  </si>
  <si>
    <t>Table 2J  Number of services provided by family physicians to those age 65+, Ontario, pre-pandemic (January to December 2019) and pandemic period (March 2020 to March 2021)</t>
  </si>
  <si>
    <t>Table 2I  Number of services provided by family physicians to those age 18 to 64, Ontario, pre-pandemic (January to December 2019) and pandemic period (March 2020 to March 2021)</t>
  </si>
  <si>
    <t>Table 2H  Number of services provided by family physicians to those age 0 to 17, Ontario, pre-pandemic (January to December 2019) and pandemic period (March 2020 to March 2021)</t>
  </si>
  <si>
    <t>Table 2G  Number of services provided by family physicians to rural residents, Ontario, pre-pandemic (January to December 2019) and pandemic period (March 2020 to March 2021)</t>
  </si>
  <si>
    <t>Table 2F  Number of services provided by family physicians to urban residents, Ontario, pre-pandemic (January to December 2019) and pandemic period (March 2020 to March 2021)</t>
  </si>
  <si>
    <t>Table 2E  Number of services provided by family physicians to women, Ontario, pre-pandemic (January to December 2019) and pandemic period (March 2020 to March 2021)</t>
  </si>
  <si>
    <t>Table 2D  Number of services provided by family physicians to men, Ontario, pre-pandemic (January to December 2019) and pandemic period (March 2020 to March 2021)</t>
  </si>
  <si>
    <t>Table 2C  Number of services provided by surgical specialists, Ontario, pre-pandemic (January to December 2019) and pandemic period (March 2020 to March 2021)</t>
  </si>
  <si>
    <t>Table 2B  Number of services provided by medical specialists, Ontario, pre-pandemic (January to December 2019) and pandemic period (March 2020 to March 2021)</t>
  </si>
  <si>
    <t>Table 2A  Number of services provided by family physicians, Ontario, pre-pandemic (January to December 2019) and pandemic period (March 2020 to March 2021)</t>
  </si>
  <si>
    <t>Table 1J  Number of services provided by family physicians to those age 65+, Nova Scotia, pre-pandemic (January to December 2019) and pandemic period (March 2020 to March 2021)</t>
  </si>
  <si>
    <t>Table 1I  Number of services provided by family physicians to those age 18 to 64, Nova Scotia, pre-pandemic (January to December 2019) and pandemic period (March 2020 to March 2021)</t>
  </si>
  <si>
    <t>Table 1H  Number of services provided by family physicians to those age 0 to 17, Nova Scotia, pre-pandemic (January to December 2019) and pandemic period (March 2020 to March 2021)</t>
  </si>
  <si>
    <t>Table 1G  Number of services provided by family physicians to rural residents, Nova Scotia, pre-pandemic (January to December 2019) and pandemic period (March 2020 to March 2021)</t>
  </si>
  <si>
    <t>Table 1F  Number of services provided by family physicians to urban residents, Nova Scotia, pre-pandemic (January to December 2019) and pandemic period (March 2020 to March 2021)</t>
  </si>
  <si>
    <t>Table 1E  Number of services provided by family physicians to women, Nova Scotia, pre-pandemic (January to December 2019) and pandemic period (March 2020 to March 2021)</t>
  </si>
  <si>
    <t>Table 1D  Number of services provided by family physicians to men, Nova Scotia, pre-pandemic (January to December 2019) and pandemic period (March 2020 to March 2021)</t>
  </si>
  <si>
    <t>Table 1C  Number of services provided by surgical specialists, Nova Scotia, pre-pandemic (January to December 2019) and pandemic period (March 2020 to March 2021)</t>
  </si>
  <si>
    <t>Table 1B  Number of services provided by medical specialists, Nova Scotia, pre-pandemic (January to December 2019) and pandemic period (March 2020 to March 2021)</t>
  </si>
  <si>
    <t>Table 1A  Number of services provided by family physicians, Nova Scotia, pre-pandemic (January to December 2019) and pandemic period (March 2020 to March 2021)</t>
  </si>
  <si>
    <t>Screen reader users: There are 10 tables on this tab. The first table is called Table 1A: Number of services provided by family physicians, Nova Scotia, pre-pandemic (January to December 2019) and pandemic period (March 2020 to March 2021). It begins at cell A5 and ends at cell AO11. The notes begin in cell A12 and the source begins in cell A22. The second table is called Table 1B: Number of services provided by medical specialists, Nova Scotia, pre-pandemic (January to December 2019) and pandemic period (March 2020 to March 2021). It begins at cell A26 and ends at cell AO32. The notes begin in cell A33 and the source begins in cell A43. The third table is called Table 1C: Number of services provided by surgical specialists, Nova Scotia, pre-pandemic (January to December 2019) and pandemic period (March 2020 to March 2021). It begins at cell A47 and ends at cell AO53. The notes begin in cell A54 and the source begins in cell A64. The fourth table is called Table 1D: Number of services provided by family physicians to men, Nova Scotia, pre-pandemic (January to December 2019) and pandemic period (March 2020 to March 2021). It begins at cell A68 and ends at cell AO73. The notes begin in cell A74 and the source begins in cell A84. The fifth table is called Table 1E: Number of services provided by family physicians to women, Nova Scotia, pre-pandemic (January to December 2019) and pandemic period (March 2020 to March 2021). It begins at cell A88 and ends at cell AO93. The notes begin in cell A94 and the source begins in cell A104. The sixth table is called Table 1F: Number of services provided by family physicians to urban residents, Nova Scotia, pre-pandemic (January to December 2019) and pandemic period (March 2020 to March 2021). It begins at cell A108 and ends at cell AO113. The notes begin in cell A114 and the source begins in cell A124. The seventh table is called Table 1G: Number of services provided by family physicians to rural residents, Nova Scotia, pre-pandemic (January to December 2019) and pandemic period (March 2020 to March 2021). It begins at cell A128 and ends at cell AO133. The notes begin in cell A134 and the source begins in cell A144. The eighth table is called Table 1H: Number of services provided by family physicians to those age 0 to 17, Nova Scotia, pre-pandemic (January to December 2019) and pandemic period (March 2020 to March 2021). It begins at cell A148 and ends at cell AO153. The notes begin in cell A154 and the source begins in cell A164. The ninth table is called Table 1I: Number of services provided by family physicians to those age 18 to 64, Nova Scotia, pre-pandemic (January to December 2019) and pandemic period (March 2020 to March 2021). It begins at cell A168 and ends at cell AO173. The notes begin in cell A174 and the source begins in cell A184. The tenth table is called Table 1J: Number of services provided by family physicians to those age 65+, Nova Scotia, pre-pandemic (January to December 2019) and pandemic period (March 2020 to March 2021). It begins at cell A188 and ends at cell AO193. The notes begin in cell A194 and the source begins in cell A204. A link back to the table of contents is in cell A2.</t>
  </si>
  <si>
    <r>
      <rPr>
        <sz val="9"/>
        <rFont val="Arial"/>
        <family val="2"/>
      </rPr>
      <t xml:space="preserve">Refer to </t>
    </r>
    <r>
      <rPr>
        <i/>
        <u/>
        <sz val="9"/>
        <color rgb="FF0070C0"/>
        <rFont val="Arial"/>
        <family val="2"/>
      </rPr>
      <t>National Physician Database Data Release, 2019–2020 — Methodology Notes</t>
    </r>
    <r>
      <rPr>
        <sz val="9"/>
        <rFont val="Arial"/>
        <family val="2"/>
      </rPr>
      <t xml:space="preserve"> for physician specialty groupings.</t>
    </r>
  </si>
  <si>
    <t>The Canadian Institute for Health Information (CIHI) is providing this data to facilitate your research and analysis. These tables contain high-level information on the services billed by physicians for 2 periods: pre-pandemic (January to December 2019) and pandemic (March 2020 to March 2021). This information can be used to understand the impact of COVID-19 on physician services.</t>
  </si>
  <si>
    <r>
      <t xml:space="preserve">Canadian Institute for Health Information. </t>
    </r>
    <r>
      <rPr>
        <i/>
        <sz val="11"/>
        <rFont val="Arial"/>
        <family val="2"/>
      </rPr>
      <t>Impact of COVID-19 on Physician Services, March 2020 to March 2021 — Data Tables</t>
    </r>
    <r>
      <rPr>
        <sz val="11"/>
        <rFont val="Arial"/>
        <family val="2"/>
      </rPr>
      <t>. Ottawa, ON: CIHI; 2021.</t>
    </r>
  </si>
  <si>
    <t>These data tables contain information on the services billed by physicians for 2 periods: pre-pandemic and pandemic, to help understand the impact of COVID-19 on physician services.</t>
  </si>
  <si>
    <t>Provisional data refers to any data received and used before it has undergone the full data processing and quality activities that prepare it for full reporting use. Because provisional health data isn’t final, it should be interpreted with caution.</t>
  </si>
  <si>
    <t>Provisional data is more timely than closed data, but it may be less complete and/or have other quality issues. For example, data submission schedules can vary within and across jurisdictions. Some databases, such as the Discharge Abstract Database (DAD) have a hard closure and do not accept any changes past the submission deadlines, but others, such as the Continuing Care Reporting System (CCRS) are always open, accepting data submissions after their deadlines. This quality trade-off should be considered when using provisional data, as data can change and can be incomplete.</t>
  </si>
  <si>
    <t>Health system events, disruptions or trends can affect data availability and comparability. For example, COVID-19 has affected the entire health system in different ways, and changes in data should be expected as a result (e.g., fewer emergency department and doctor visits). Impacts can include the following:</t>
  </si>
  <si>
    <t>• Disruptions or delays resulting from the implementation of public health measures (i.e., planned disruptions, isolation protocols)</t>
  </si>
  <si>
    <t>• A requirement for more timely and available data to support decision-making (e.g., more frequent or mandated submission)</t>
  </si>
  <si>
    <r>
      <rPr>
        <sz val="11"/>
        <rFont val="Arial"/>
        <family val="2"/>
      </rPr>
      <t xml:space="preserve">For more information, see How to use </t>
    </r>
    <r>
      <rPr>
        <u/>
        <sz val="11"/>
        <color rgb="FF0070C0"/>
        <rFont val="Arial"/>
        <family val="2"/>
      </rPr>
      <t>CIHI’s provisional health data</t>
    </r>
    <r>
      <rPr>
        <sz val="11"/>
        <rFont val="Arial"/>
        <family val="2"/>
      </rPr>
      <t>.</t>
    </r>
  </si>
  <si>
    <t>• Delayed or incomplete data submission from areas under pressure or where there has been temporary redeployment of resources and/or from facilities that have changed existing data streams (i.e., unplanned disruption)</t>
  </si>
  <si>
    <t>• Changes to data elements (e.g., the introduction of new data elements to capture virtual care)</t>
  </si>
  <si>
    <t>Screen reader users: There are 10 tables on this tab. The first table is called Table 6A: Number of services provided by family physicians, British Columbia, pre-pandemic (January to December 2019) and pandemic period (March 2020 to March 2021). It begins at cell A5 and ends at cell AO11. The notes begin in cell A12 and the source begins in cell A23. The second table is called Table 6B: Number of services provided by medical specialists, British Columbia, pre-pandemic (January to December 2019) and pandemic period (March 2020 to March 2021). It begins at cell A27 and ends at cell AO33. The notes begin in cell A34 and the source begins in cell A45. The third table is called Table 6C: Number of services provided by surgical specialists, British Columbia, pre-pandemic (January to December 2019) and pandemic period (March 2020 to March 2021). It begins at cell A49 and ends at cell AO55. The notes begin in cell A56 and the source begins in cell A67. The fourth table is called Table 6D: Number of services provided by family physicians to men, British Columbia, pre-pandemic (January to December 2019) and pandemic period (March 2020 to March 2021). It begins at cell A71 and ends at cell AO76. The notes begin in cell A77 and the source begins in cell A88. The fifth table is called Table 6E: Number of services provided by family physicians to women, British Columbia, pre-pandemic (January to December 2019) and pandemic period (March 2020 to March 2021). It begins at cell A92 and ends at cell AO97. The notes begin in cell A98 and the source begins in cell A109. The sixth table is called Table 6F: Number of services provided by family physicians to urban residents, British Columbia, pre-pandemic (January to December 2019) and pandemic period (March 2020 to March 2021). It begins at cell A113 and ends at cell AO118. The notes begin in cell A119 and the source begins in cell A130. The seventh table is called Table 6G: Number of services provided by family physicians to rural residents, British Columbia, pre-pandemic (January to December 2019) and pandemic period (March 2020 to March 2021). It begins at cell A134 and ends at cell AO139. The notes begin in cell A140 and the source begins in cell A151. The eighth table is called Table 6H: Number of services provided by family physicians to those age 0 to 17, British Columbia, pre-pandemic (January to December 2019) and pandemic period (March 2020 to March 2021). It begins at cell A155 and ends at cell AO160. The notes begin in cell A161 and the source begins in cell A172. The ninth table is called Table 6I: Number of services provided by family physicians to those age 18 to 64, British Columbia, pre-pandemic (January to December 2019) and pandemic period (March 2020 to March 2021). It begins at cell A176 and ends at cell AO181. The notes begin in cell A182 and the source begins in cell A193. The tenth table is called Table 6J: Number of services provided by family physicians to those age 65+, British Columbia, pre-pandemic (January to December 2019) and pandemic period (March 2020 to March 2021). It begins at cell A197 and ends at cell AO202. The notes begin in cell A203 and the source begins in cell A214. A link back to the table of contents is in cell A2.</t>
  </si>
  <si>
    <t>Screen reader users: There are 10 tables on this tab. The first table is called Table 5A: Number of services provided by family physicians, Alberta, pre-pandemic (January to December 2019) and pandemic period (March 2020 to March 2021). It begins at cell A5 and ends at cell AO11. The notes begin in cell A12 and the source begins in cell A21. The second table is called Table 5B: Number of services provided by medical specialists, Alberta, pre-pandemic (January to December 2019) and pandemic period (March 2020 to March 2021). It begins at cell A25 and ends at cell AO31. The notes begin in cell A32 and the source begins in cell A41. The third table is called Table 5C: Number of services provided by surgical specialists, Alberta, pre-pandemic (January to December 2019) and pandemic period (March 2020 to March 2021). It begins at cell A45 and ends at cell AO51. The notes begin in cell A52 and the source begins in cell A61. The fourth table is called Table 5D: Number of services provided by family physicians to men, Alberta, pre-pandemic (January to December 2019) and pandemic period (March 2020 to March 2021). It begins at cell A65 and ends at cell AO70. The notes begin in cell A71 and the source begins in cell A80. The fifth table is called Table 5E: Number of services provided by family physicians to women, Alberta, pre-pandemic (January to December 2019) and pandemic period (March 2020 to March 2021). It begins at cell A84 and ends at cell AO89. The notes begin in cell A90 and the source begins in cell A99. The sixth table is called Table 5F: Number of services provided by family physicians to urban residents, Alberta, pre-pandemic (January to December 2019) and pandemic period (March 2020 to March 2021). It begins at cell A103 and ends at cell AO108. The notes begin in cell A109 and the source begins in cell A118. The seventh table is called Table 5G: Number of services provided by family physicians to rural residents, Alberta, pre-pandemic (January to December 2019) and pandemic period (March 2020 to March 2021). It begins at cell A122 and ends at cell AO127. The notes begin in cell A128 and the source begins in cell A137. The eighth table is called Table 5H: Number of services provided by family physicians to those age 0 to 17, Alberta, pre-pandemic (January to December 2019) and pandemic period (March 2020 to March 2021). It begins at cell A141 and ends at cell AO146. The notes begin in cell A147 and the source begins in cell A156. The ninth table is called Table 5I: Number of services provided by family physicians to those age 18 to 64, Alberta, pre-pandemic (January to December 2019) and pandemic period (March 2020 to March 2021). It begins at cell A160 and ends at cell AO165. The notes begin in cell A166 and the source begins in cell A175. The tenth table is called Table 5J: Number of services provided by family physicians to those age 65+, Alberta, pre-pandemic (January to December 2019) and pandemic period (March 2020 to March 2021). It begins at cell A179 and ends at cell AO184. The notes begin in cell A185 and the source begins in cell A194. A link back to the table of contents is in cell A2.</t>
  </si>
  <si>
    <t>Screen reader users: There are 10 tables on this tab. The first table is called Table 4A: Number of services provided by family physicians, Saskatchewan, pre-pandemic (January to December 2019) and pandemic period (March 2020 to March 2021). It begins at cell A5 and ends at cell AO11. The notes begin in cell A12 and the source begins in cell A22. The second table is called Table 4B: Number of services provided by medical specialists, Saskatchewan, pre-pandemic (January to December 2019) and pandemic period (March 2020 to March 2021). It begins at cell A26 and ends at cell AO32. The notes begin in cell A33 and the source begins in cell A43. The third table is called Table 4C: Number of services provided by surgical specialists, Saskatchewan, pre-pandemic (January to December 2019) and pandemic period (March 2020 to March 2021). It begins at cell A47 and ends at cell AO53. The notes begin in cell A54 and the source begins in cell A64. The fourth table is called Table 4D: Number of services provided by family physicians to men, Saskatchewan, pre-pandemic (January to December 2019) and pandemic period (March 2020 to March 2021). It begins at cell A68 and ends at cell AO73. The notes begin in cell A74 and the source begins in cell A84. The fifth table is called Table 4E: Number of services provided by family physicians to women, Saskatchewan, pre-pandemic (January to December 2019) and pandemic period (March 2020 to March 2021). It begins at cell A88 and ends at cell AO93. The notes begin in cell A94 and the source begins in cell A104. The sixth table is called Table 4F: Number of services provided by family physicians to urban residents, Saskatchewan, pre-pandemic (January to December 2019) and pandemic period (March 2020 to March 2021). It begins at cell A108 and ends at cell AO113. The notes begin in cell A114 and the source begins in cell A124. The seventh table is called Table 4G: Number of services provided by family physicians to rural residents, Saskatchewan, pre-pandemic (January to December 2019) and pandemic period (March 2020 to March 2021). It begins at cell A128 and ends at cell AO133. The notes begin in cell A134 and the source begins in cell A144. The eighth table is called Table 4H: Number of services provided by family physicians to those age 0 to 17, Saskatchewan, pre-pandemic (January to December 2019) and pandemic period (March 2020 to March 2021). It begins at cell A148 and ends at cell AO153. The notes begin in cell A154 and the source begins in cell A164. The ninth table is called Table 4I: Number of services provided by family physicians to those age 18 to 64, Saskatchewan, pre-pandemic (January to December 2019) and pandemic period (March 2020 to March 2021). It begins at cell A168 and ends at cell AO173. The notes begin in cell A174 and the source begins in cell A184. The tenth table is called Table 4J: Number of services provided by family physicians to those age 65+, Saskatchewan, pre-pandemic (January to December 2019) and pandemic period (March 2020 to March 2021). It begins at cell A188 and ends at cell AO193. The notes begin in cell A194 and the source begins in cell A204. A link back to the table of contents is in cell A2.</t>
  </si>
  <si>
    <t xml:space="preserve">Screen reader users: There are 10 tables on this tab. The first table is called Table 3A: Number of services provided by family physicians, Manitoba, pre-pandemic (January to December 2019) and pandemic period (March 2020 to March 2021). It begins at cell A5 and ends at cell AO11. The notes begin in cell A12 and the source begins in cell A21. The second table is called Table 3B: Number of services provided by medical specialists, Manitoba, pre-pandemic (January to December 2019) and pandemic period (March 2020 to March 2021). It begins at cell A25 and ends at cell AO31. The notes begin in cell A32 and the source begins in cell A41. The third table is called Table 3C: Number of services provided by surgical specialists, Manitoba, pre-pandemic (January to December 2019) and pandemic period (March 2020 to March 2021). It begins at cell A45 and ends at cell AO51. The notes begin in cell A52 and the source begins in cell A61. The fourth table is called Table 3D: Number of services provided by family physicians to men, Manitoba, pre-pandemic (January to December 2019) and pandemic period (March 2020 to March 2021). It begins at cell A65 and ends at cell AO70. The notes begin in cell A71 and the source begins in cell A80. The fifth table is called Table 3E: Number of services provided by family physicians to women, Manitoba, pre-pandemic (January to December 2019) and pandemic period (March 2020 to March 2021). It begins at cell A84 and ends at cell AO89. The notes begin in cell A90 and the source begins in cell A99. The sixth table is called Table 3F: Number of services provided by family physicians to urban residents, Manitoba, pre-pandemic (January to December 2019) and pandemic period (March 2020 to March 2021). It begins at cell A103 and ends at cell AO108. The notes begin in cell A109 and the source begins in cell A118. The seventh table is called Table 3G: Number of services provided by family physicians to rural residents, Manitoba, pre-pandemic (January to December 2019) and pandemic period (March 2020 to March 2021). It begins at cell A122 and ends at cell AO127. The notes begin in cell A128 and the source begins in cell A137. The eighth table is called Table 3H: Number of services provided by family physicians to those age 0 to 17, Manitoba, pre-pandemic (January to December 2019) and pandemic period (March 2020 to March 2021). It begins at cell A141 and ends at cell AO146. The notes begin in cell A147 and the source begins in cell A156. The ninth table is called Table 3I: Number of services provided by family physicians to those age 18 to 64, Manitoba, pre-pandemic (January to December 2019) and pandemic period (March 2020 to March 2021). It begins at cell A160 and ends at cell AO165. The notes begin in cell A166 and the source begins in cell A175. The tenth table is called Table 3J: Number of services provided by family physicians to those age 65+, Manitoba, pre-pandemic (January to December 2019) and pandemic period (March 2020 to March 2021). It begins at cell A179 and ends at cell AO184. The notes begin in cell A185 and the source begins in cell A194. A link back to the table of contents is in cell A2. </t>
  </si>
  <si>
    <t xml:space="preserve">Screen reader users: There are 10 tables on this tab. The first table is called Table 2A: Number of services provided by family physicians, Ontario, pre-pandemic (January to December 2019) and pandemic period (March 2020 to March 2021). It begins at cell A5 and ends at cell AO11. The notes begin in cell A12 and the source begins in cell A21. The second table is called Table 2B: Number of services provided by medical specialists, Ontario, pre-pandemic (January to December 2019) and pandemic period (March 2020 to March 2021). It begins at cell A25 and ends at cell AO30. The notes begin in cell A31 and the source begins in cell A39. The third table is called Table 2C: Number of services provided by surgical specialists, Ontario, pre-pandemic (January to December 2019) and pandemic period (March 2020 to March 2021). It begins at cell A45 and ends at cell AO51. The notes begin in cell A52 and the source begins in cell A61. The fourth table is called Table 2D: Number of services provided by family physicians to men, Ontario, pre-pandemic (January to December 2019) and pandemic period (March 2020 to March 2021). It begins at cell A65 and ends at cell AO70. The notes begin in cell A71 and the source begins in cell A80. The fifth table is called Table 2E: Number of services provided by family physicians to women, Ontario, pre-pandemic (January to December 2019) and pandemic period (March 2020 to March 2021). It begins at cell A84 and ends at cell AO89. The notes begin in cell A90 and the source begins in cell A99. The sixth table is called Table 2F: Number of services provided by family physicians to urban residents, Ontario, pre-pandemic (January to December 2019) and pandemic period (March 2020 to March 2021). It begins at cell A103 and ends at cell AO108. The notes begin in cell A109 and the source begins in cell A118. The seventh table is called Table 2G: Number of services provided by family physicians to rural residents, Ontario, pre-pandemic (January to December 2019) and pandemic period (March 2020 to March 2021). It begins at cell A122 and ends at cell AO127. The notes begin in cell A128 and the source begins in cell A137. The eighth table is called Table 2H: Number of services provided by family physicians to those age 0 to 17, Ontario, pre-pandemic (January to December 2019) and pandemic period (March 2020 to March 2021). It begins at cell A141 and ends at cell AO146. The notes begin in cell A147 and the source begins in cell A156. The ninth table is called Table 2I: Number of services provided by family physicians to those age 18 to 64, Ontario, pre-pandemic (January to December 2019) and pandemic period (March 2020 to March 2021). It begins at cell A160 and ends at cell AO165. The notes begin in cell A166 and the source begins in cell A175. The tenth table is called Table 2J: Number of services provided by family physicians to those age 65+, Ontario, pre-pandemic (January to December 2019) and pandemic period (March 2020 to March 2021). It begins at cell A179 and ends at cell AO184. The notes begin in cell A185 and the source begins in cell A194. A link back to the table of contents is in cell A2. </t>
  </si>
  <si>
    <t>January to December 2019 (monthly average)
Number of services, pre-pandemic</t>
  </si>
  <si>
    <t>March 2020 to March 2021 (monthly average)
Number of services, pandemic period</t>
  </si>
  <si>
    <t>March to December 2020 (monthly average)
Number of services, pandemic period</t>
  </si>
  <si>
    <r>
      <rPr>
        <b/>
        <sz val="12"/>
        <rFont val="Arial"/>
        <family val="2"/>
      </rPr>
      <t>Table 1A</t>
    </r>
    <r>
      <rPr>
        <sz val="12"/>
        <rFont val="Arial"/>
        <family val="2"/>
      </rPr>
      <t xml:space="preserve">  Number of services provided by family physicians, Nova Scotia, pre-pandemic (January to December 2019) and pandemic period (March 2020 to March 2021)</t>
    </r>
  </si>
  <si>
    <t xml:space="preserve">
January 2019
Number of services, pre-pandemic</t>
  </si>
  <si>
    <t xml:space="preserve">
February 2019
Number of services, pre-pandemic</t>
  </si>
  <si>
    <t xml:space="preserve">
March 2019
Number of services, pre-pandemic</t>
  </si>
  <si>
    <t xml:space="preserve">
April 2019 
Number of services, pre-pandemic</t>
  </si>
  <si>
    <t xml:space="preserve">
May 2019 
Number of services, pre-pandemic</t>
  </si>
  <si>
    <t xml:space="preserve">
June 2019
Number of services, pre-pandemic</t>
  </si>
  <si>
    <t xml:space="preserve">
July 2019
Number of services, pre-pandemic</t>
  </si>
  <si>
    <t xml:space="preserve">
August 2019
Number of services, pre-pandemic</t>
  </si>
  <si>
    <t xml:space="preserve">
September 2019
Number of services, pre-pandemic</t>
  </si>
  <si>
    <t xml:space="preserve">
October 2019
Number of services, pre-pandemic</t>
  </si>
  <si>
    <t xml:space="preserve">
November 2019
Number of services, pre-pandemic</t>
  </si>
  <si>
    <t xml:space="preserve">
December 2019
Number of services, pre-pandemic</t>
  </si>
  <si>
    <t xml:space="preserve">
March 2020
Number of services, pandemic period</t>
  </si>
  <si>
    <t xml:space="preserve">
April 2020
Number of services, pandemic period</t>
  </si>
  <si>
    <t xml:space="preserve">
May 2020
Number of services, pandemic period</t>
  </si>
  <si>
    <t xml:space="preserve">
June 2020
Number of services, pandemic period</t>
  </si>
  <si>
    <t xml:space="preserve">
July 2020
Number of services, pandemic period</t>
  </si>
  <si>
    <t xml:space="preserve">
August 2020 
Number of services, pandemic period</t>
  </si>
  <si>
    <t xml:space="preserve">
September 2020
Number of services, pandemic period</t>
  </si>
  <si>
    <t xml:space="preserve">
October 2020
Number of services, pandemic period</t>
  </si>
  <si>
    <t xml:space="preserve">
November 2020
Number of services, pandemic period</t>
  </si>
  <si>
    <t xml:space="preserve">
December 2020
Number of services, pandemic period</t>
  </si>
  <si>
    <t xml:space="preserve">
January 2021
Number of services, pandemic period</t>
  </si>
  <si>
    <t xml:space="preserve">
February 2021
Number of services, pandemic period</t>
  </si>
  <si>
    <t xml:space="preserve">
March 2021
Number of services, pandemic period</t>
  </si>
  <si>
    <r>
      <rPr>
        <b/>
        <sz val="12"/>
        <rFont val="Arial"/>
        <family val="2"/>
      </rPr>
      <t>Table 1B</t>
    </r>
    <r>
      <rPr>
        <sz val="12"/>
        <rFont val="Arial"/>
        <family val="2"/>
      </rPr>
      <t xml:space="preserve">  Number of services provided by medical specialists, Nova Scotia, pre-pandemic (January to December 2019) and pandemic period (March 2020 to March 2021)</t>
    </r>
  </si>
  <si>
    <r>
      <rPr>
        <b/>
        <sz val="12"/>
        <rFont val="Arial"/>
        <family val="2"/>
      </rPr>
      <t>Table 2B</t>
    </r>
    <r>
      <rPr>
        <sz val="12"/>
        <rFont val="Arial"/>
        <family val="2"/>
      </rPr>
      <t xml:space="preserve">  Number of services provided by medical specialists, Ontario, pre-pandemic (January to December 2019) and pandemic period (March 2020 to March 2021)</t>
    </r>
  </si>
  <si>
    <r>
      <rPr>
        <b/>
        <sz val="12"/>
        <rFont val="Arial"/>
        <family val="2"/>
      </rPr>
      <t>Table 1C</t>
    </r>
    <r>
      <rPr>
        <sz val="12"/>
        <rFont val="Arial"/>
        <family val="2"/>
      </rPr>
      <t xml:space="preserve">  Number of services provided by surgical specialists, Nova Scotia, pre-pandemic (January to December 2019) and pandemic period (March 2020 to March 2021)</t>
    </r>
  </si>
  <si>
    <r>
      <rPr>
        <b/>
        <sz val="12"/>
        <rFont val="Arial"/>
        <family val="2"/>
      </rPr>
      <t>Table 1D</t>
    </r>
    <r>
      <rPr>
        <sz val="12"/>
        <rFont val="Arial"/>
        <family val="2"/>
      </rPr>
      <t xml:space="preserve">  Number of services provided by family physicians to men, Nova Scotia, pre-pandemic (January to December 2019) and pandemic period (March 2020 to March 2021)</t>
    </r>
  </si>
  <si>
    <r>
      <rPr>
        <b/>
        <sz val="12"/>
        <rFont val="Arial"/>
        <family val="2"/>
      </rPr>
      <t>Table 1J</t>
    </r>
    <r>
      <rPr>
        <sz val="12"/>
        <rFont val="Arial"/>
        <family val="2"/>
      </rPr>
      <t xml:space="preserve">  Number of services provided by family physicians to those age 65+, Nova Scotia, pre-pandemic (January to December 2019) and pandemic period (March 2020 to March 2021)</t>
    </r>
  </si>
  <si>
    <r>
      <rPr>
        <b/>
        <sz val="12"/>
        <rFont val="Arial"/>
        <family val="2"/>
      </rPr>
      <t>Table 1I</t>
    </r>
    <r>
      <rPr>
        <sz val="12"/>
        <rFont val="Arial"/>
        <family val="2"/>
      </rPr>
      <t xml:space="preserve">  Number of services provided by family physicians to those age 18 to 64, Nova Scotia, pre-pandemic (January to December 2019) and pandemic period (March 2020 to March 2021)</t>
    </r>
  </si>
  <si>
    <r>
      <rPr>
        <b/>
        <sz val="12"/>
        <rFont val="Arial"/>
        <family val="2"/>
      </rPr>
      <t>Table 1H</t>
    </r>
    <r>
      <rPr>
        <sz val="12"/>
        <rFont val="Arial"/>
        <family val="2"/>
      </rPr>
      <t xml:space="preserve">  Number of services provided by family physicians to those age 0 to 17, Nova Scotia, pre-pandemic (January to December 2019) and pandemic period (March 2020 to March 2021)</t>
    </r>
  </si>
  <si>
    <r>
      <rPr>
        <b/>
        <sz val="12"/>
        <rFont val="Arial"/>
        <family val="2"/>
      </rPr>
      <t>Table 1G</t>
    </r>
    <r>
      <rPr>
        <sz val="12"/>
        <rFont val="Arial"/>
        <family val="2"/>
      </rPr>
      <t xml:space="preserve">  Number of services provided by family physicians to rural residents, Nova Scotia, pre-pandemic (January to December 2019) and pandemic period (March 2020 to March 2021)</t>
    </r>
  </si>
  <si>
    <r>
      <rPr>
        <b/>
        <sz val="12"/>
        <rFont val="Arial"/>
        <family val="2"/>
      </rPr>
      <t>Table 1F</t>
    </r>
    <r>
      <rPr>
        <sz val="12"/>
        <rFont val="Arial"/>
        <family val="2"/>
      </rPr>
      <t xml:space="preserve">  Number of services provided by family physicians to urban residents, Nova Scotia, pre-pandemic (January to December 2019) and pandemic period (March 2020 to March 2021)</t>
    </r>
  </si>
  <si>
    <r>
      <rPr>
        <b/>
        <sz val="12"/>
        <rFont val="Arial"/>
        <family val="2"/>
      </rPr>
      <t>Table 1E</t>
    </r>
    <r>
      <rPr>
        <sz val="12"/>
        <rFont val="Arial"/>
        <family val="2"/>
      </rPr>
      <t xml:space="preserve">  Number of services provided by family physicians to women, Nova Scotia, pre-pandemic (January to December 2019) and pandemic period (March 2020 to March 2021)</t>
    </r>
  </si>
  <si>
    <r>
      <rPr>
        <b/>
        <sz val="12"/>
        <rFont val="Arial"/>
        <family val="2"/>
      </rPr>
      <t>Table 2C</t>
    </r>
    <r>
      <rPr>
        <sz val="12"/>
        <rFont val="Arial"/>
        <family val="2"/>
      </rPr>
      <t xml:space="preserve">  Number of services provided by surgical specialists, Ontario, pre-pandemic (January to December 2019) and pandemic period (March 2020 to March 2021)</t>
    </r>
  </si>
  <si>
    <r>
      <rPr>
        <b/>
        <sz val="12"/>
        <rFont val="Arial"/>
        <family val="2"/>
      </rPr>
      <t>Table 2D</t>
    </r>
    <r>
      <rPr>
        <sz val="12"/>
        <rFont val="Arial"/>
        <family val="2"/>
      </rPr>
      <t xml:space="preserve">  Number of services provided by family physicians to men, Ontario, pre-pandemic (January to December 2019) and pandemic period (March 2020 to March 2021)</t>
    </r>
  </si>
  <si>
    <r>
      <rPr>
        <b/>
        <sz val="12"/>
        <rFont val="Arial"/>
        <family val="2"/>
      </rPr>
      <t>Table 2E</t>
    </r>
    <r>
      <rPr>
        <sz val="12"/>
        <rFont val="Arial"/>
        <family val="2"/>
      </rPr>
      <t xml:space="preserve">  Number of services provided by family physicians to women, Ontario, pre-pandemic (January to December 2019) and pandemic period (March 2020 to March 2021)</t>
    </r>
  </si>
  <si>
    <r>
      <rPr>
        <b/>
        <sz val="12"/>
        <rFont val="Arial"/>
        <family val="2"/>
      </rPr>
      <t>Table 2F</t>
    </r>
    <r>
      <rPr>
        <sz val="12"/>
        <rFont val="Arial"/>
        <family val="2"/>
      </rPr>
      <t xml:space="preserve">  Number of services provided by family physicians to urban residents, Ontario, pre-pandemic (January to December 2019) and pandemic period (March 2020 to March 2021)</t>
    </r>
  </si>
  <si>
    <r>
      <rPr>
        <b/>
        <sz val="12"/>
        <rFont val="Arial"/>
        <family val="2"/>
      </rPr>
      <t>Table 2G</t>
    </r>
    <r>
      <rPr>
        <sz val="12"/>
        <rFont val="Arial"/>
        <family val="2"/>
      </rPr>
      <t xml:space="preserve">  Number of services provided by family physicians to rural residents, Ontario, pre-pandemic (January to December 2019) and pandemic period (March 2020 to March 2021)</t>
    </r>
  </si>
  <si>
    <r>
      <rPr>
        <b/>
        <sz val="12"/>
        <rFont val="Arial"/>
        <family val="2"/>
      </rPr>
      <t>Table 2H</t>
    </r>
    <r>
      <rPr>
        <sz val="12"/>
        <rFont val="Arial"/>
        <family val="2"/>
      </rPr>
      <t xml:space="preserve">  Number of services provided by family physicians to those age 0 to 17, Ontario, pre-pandemic (January to December 2019) and pandemic period (March 2020 to March 2021)</t>
    </r>
  </si>
  <si>
    <r>
      <rPr>
        <b/>
        <sz val="12"/>
        <rFont val="Arial"/>
        <family val="2"/>
      </rPr>
      <t>Table 2I</t>
    </r>
    <r>
      <rPr>
        <sz val="12"/>
        <rFont val="Arial"/>
        <family val="2"/>
      </rPr>
      <t xml:space="preserve">  Number of services provided by family physicians to those age 18 to 64, Ontario, pre-pandemic (January to December 2019) and pandemic period (March 2020 to March 2021)</t>
    </r>
  </si>
  <si>
    <r>
      <rPr>
        <b/>
        <sz val="12"/>
        <rFont val="Arial"/>
        <family val="2"/>
      </rPr>
      <t>Table 2J</t>
    </r>
    <r>
      <rPr>
        <sz val="12"/>
        <rFont val="Arial"/>
        <family val="2"/>
      </rPr>
      <t xml:space="preserve">  Number of services provided by family physicians to those age 65+, Ontario, pre-pandemic (January to December 2019) and pandemic period (March 2020 to March 2021)</t>
    </r>
  </si>
  <si>
    <r>
      <rPr>
        <b/>
        <sz val="12"/>
        <rFont val="Arial"/>
        <family val="2"/>
      </rPr>
      <t>Table 3J</t>
    </r>
    <r>
      <rPr>
        <sz val="12"/>
        <rFont val="Arial"/>
        <family val="2"/>
      </rPr>
      <t xml:space="preserve">  Number of services provided by family physicians to those age 65+, Manitoba, pre-pandemic (January to December 2019) and pandemic period (March 2020 to March 2021)</t>
    </r>
  </si>
  <si>
    <r>
      <rPr>
        <b/>
        <sz val="12"/>
        <rFont val="Arial"/>
        <family val="2"/>
      </rPr>
      <t>Table 3I</t>
    </r>
    <r>
      <rPr>
        <sz val="12"/>
        <rFont val="Arial"/>
        <family val="2"/>
      </rPr>
      <t xml:space="preserve">  Number of services provided by family physicians to those age 18 to 64, Manitoba, pre-pandemic (January to December 2019) and pandemic period (March 2020 to March 2021)</t>
    </r>
  </si>
  <si>
    <r>
      <rPr>
        <b/>
        <sz val="12"/>
        <rFont val="Arial"/>
        <family val="2"/>
      </rPr>
      <t>Table 3H</t>
    </r>
    <r>
      <rPr>
        <sz val="12"/>
        <rFont val="Arial"/>
        <family val="2"/>
      </rPr>
      <t xml:space="preserve">  Number of services provided by family physicians to those age 0 to 17, Manitoba, pre-pandemic (January to December 2019) and pandemic period (March 2020 to March 2021)</t>
    </r>
  </si>
  <si>
    <r>
      <rPr>
        <b/>
        <sz val="12"/>
        <rFont val="Arial"/>
        <family val="2"/>
      </rPr>
      <t>Table 3G</t>
    </r>
    <r>
      <rPr>
        <sz val="12"/>
        <rFont val="Arial"/>
        <family val="2"/>
      </rPr>
      <t xml:space="preserve">  Number of services provided by family physicians to rural residents, Manitoba, pre-pandemic (January to December 2019) and pandemic period (March 2020 to March 2021)</t>
    </r>
  </si>
  <si>
    <r>
      <rPr>
        <b/>
        <sz val="12"/>
        <rFont val="Arial"/>
        <family val="2"/>
      </rPr>
      <t>Table 3F</t>
    </r>
    <r>
      <rPr>
        <sz val="12"/>
        <rFont val="Arial"/>
        <family val="2"/>
      </rPr>
      <t xml:space="preserve">  Number of services provided by family physicians to urban residents, Manitoba, pre-pandemic (January to December 2019) and pandemic period (March 2020 to March 2021)</t>
    </r>
  </si>
  <si>
    <r>
      <rPr>
        <b/>
        <sz val="12"/>
        <rFont val="Arial"/>
        <family val="2"/>
      </rPr>
      <t>Table 3E</t>
    </r>
    <r>
      <rPr>
        <sz val="12"/>
        <rFont val="Arial"/>
        <family val="2"/>
      </rPr>
      <t xml:space="preserve">  Number of services provided by family physicians to women, Manitoba, pre-pandemic (January to December 2019) and pandemic period (March 2020 to March 2021)</t>
    </r>
  </si>
  <si>
    <r>
      <rPr>
        <b/>
        <sz val="12"/>
        <rFont val="Arial"/>
        <family val="2"/>
      </rPr>
      <t>Table 3D</t>
    </r>
    <r>
      <rPr>
        <sz val="12"/>
        <rFont val="Arial"/>
        <family val="2"/>
      </rPr>
      <t xml:space="preserve">  Number of services provided by family physicians to men, Manitoba, pre-pandemic (January to December 2019) and pandemic period (March 2020 to March 2021)</t>
    </r>
  </si>
  <si>
    <r>
      <rPr>
        <b/>
        <sz val="12"/>
        <rFont val="Arial"/>
        <family val="2"/>
      </rPr>
      <t>Table 3C</t>
    </r>
    <r>
      <rPr>
        <sz val="12"/>
        <rFont val="Arial"/>
        <family val="2"/>
      </rPr>
      <t xml:space="preserve">  Number of services provided by surgical specialists, Manitoba, pre-pandemic (January to December 2019) and pandemic period (March 2020 to March 2021)</t>
    </r>
  </si>
  <si>
    <r>
      <rPr>
        <b/>
        <sz val="12"/>
        <rFont val="Arial"/>
        <family val="2"/>
      </rPr>
      <t>Table 3B</t>
    </r>
    <r>
      <rPr>
        <sz val="12"/>
        <rFont val="Arial"/>
        <family val="2"/>
      </rPr>
      <t xml:space="preserve">  Number of services provided by medical specialists, Manitoba, pre-pandemic (January to December 2019) and pandemic period (March 2020 to March 2021)</t>
    </r>
  </si>
  <si>
    <r>
      <rPr>
        <b/>
        <sz val="12"/>
        <rFont val="Arial"/>
        <family val="2"/>
      </rPr>
      <t>Table 2A</t>
    </r>
    <r>
      <rPr>
        <sz val="12"/>
        <rFont val="Arial"/>
        <family val="2"/>
      </rPr>
      <t xml:space="preserve">  Number of services provided by family physicians, Ontario, pre-pandemic (January to December 2019) and pandemic period (March 2020 to March 2021)</t>
    </r>
  </si>
  <si>
    <r>
      <rPr>
        <b/>
        <sz val="12"/>
        <rFont val="Arial"/>
        <family val="2"/>
      </rPr>
      <t>Table 3A</t>
    </r>
    <r>
      <rPr>
        <sz val="12"/>
        <rFont val="Arial"/>
        <family val="2"/>
      </rPr>
      <t xml:space="preserve">  Number of services provided by family physicians, Manitoba, pre-pandemic (January to December 2019) and pandemic period</t>
    </r>
    <r>
      <rPr>
        <b/>
        <sz val="12"/>
        <rFont val="Arial"/>
        <family val="2"/>
      </rPr>
      <t xml:space="preserve"> </t>
    </r>
    <r>
      <rPr>
        <sz val="12"/>
        <rFont val="Arial"/>
        <family val="2"/>
      </rPr>
      <t>(March 2020 to March 2021)</t>
    </r>
  </si>
  <si>
    <r>
      <rPr>
        <b/>
        <sz val="12"/>
        <rFont val="Arial"/>
        <family val="2"/>
      </rPr>
      <t>Table 4A</t>
    </r>
    <r>
      <rPr>
        <sz val="12"/>
        <rFont val="Arial"/>
        <family val="2"/>
      </rPr>
      <t xml:space="preserve">  Number of services provided by family physicians, Saskatchewan, pre-pandemic (January to December 2019) and pandemic period (March 2020 to March 2021)</t>
    </r>
  </si>
  <si>
    <r>
      <rPr>
        <b/>
        <sz val="12"/>
        <rFont val="Arial"/>
        <family val="2"/>
      </rPr>
      <t>Table 5A</t>
    </r>
    <r>
      <rPr>
        <sz val="12"/>
        <rFont val="Arial"/>
        <family val="2"/>
      </rPr>
      <t xml:space="preserve">  Number of services provided by family physicians, Alberta, pre-pandemic (January to December 2019) and pandemic period (March 2020 to March 2021)</t>
    </r>
  </si>
  <si>
    <r>
      <rPr>
        <b/>
        <sz val="12"/>
        <rFont val="Arial"/>
        <family val="2"/>
      </rPr>
      <t>Table 6A</t>
    </r>
    <r>
      <rPr>
        <sz val="12"/>
        <rFont val="Arial"/>
        <family val="2"/>
      </rPr>
      <t xml:space="preserve">  Number of services provided by family physicians, British Columbia, pre-pandemic (January to December 2019) and pandemic period (March 2020 to March 2021)</t>
    </r>
  </si>
  <si>
    <r>
      <rPr>
        <b/>
        <sz val="12"/>
        <rFont val="Arial"/>
        <family val="2"/>
      </rPr>
      <t>Table 4B</t>
    </r>
    <r>
      <rPr>
        <sz val="12"/>
        <rFont val="Arial"/>
        <family val="2"/>
      </rPr>
      <t xml:space="preserve">  Number of services provided by medical specialists, Saskatchewan, pre-pandemic (January to December 2019) and pandemic period (March 2020 to March 2021)</t>
    </r>
  </si>
  <si>
    <r>
      <rPr>
        <b/>
        <sz val="12"/>
        <rFont val="Arial"/>
        <family val="2"/>
      </rPr>
      <t>Table 4C</t>
    </r>
    <r>
      <rPr>
        <sz val="12"/>
        <rFont val="Arial"/>
        <family val="2"/>
      </rPr>
      <t xml:space="preserve">  Number of services provided by surgical specialists, Saskatchewan, pre-pandemic (January to December 2019) and pandemic period (March 2020 to March 2021)</t>
    </r>
  </si>
  <si>
    <r>
      <rPr>
        <b/>
        <sz val="12"/>
        <rFont val="Arial"/>
        <family val="2"/>
      </rPr>
      <t>Table 4D</t>
    </r>
    <r>
      <rPr>
        <sz val="12"/>
        <rFont val="Arial"/>
        <family val="2"/>
      </rPr>
      <t xml:space="preserve">  Number of services provided by family physicians to men, Saskatchewan, pre-pandemic (January to December 2019) and pandemic period (March 2020 to March 2021)</t>
    </r>
  </si>
  <si>
    <r>
      <rPr>
        <b/>
        <sz val="12"/>
        <rFont val="Arial"/>
        <family val="2"/>
      </rPr>
      <t>Table 4E</t>
    </r>
    <r>
      <rPr>
        <sz val="12"/>
        <rFont val="Arial"/>
        <family val="2"/>
      </rPr>
      <t xml:space="preserve">  Number of services provided by family physicians to women, Saskatchewan, pre-pandemic (January to December 2019) and pandemic period (March 2020 to March 2021)</t>
    </r>
  </si>
  <si>
    <r>
      <rPr>
        <b/>
        <sz val="12"/>
        <rFont val="Arial"/>
        <family val="2"/>
      </rPr>
      <t>Table 4F</t>
    </r>
    <r>
      <rPr>
        <sz val="12"/>
        <rFont val="Arial"/>
        <family val="2"/>
      </rPr>
      <t xml:space="preserve">  Number of services provided by family physicians to urban residents, Saskatchewan, pre-pandemic (January to December 2019) and pandemic period (March 2020 to March 2021)</t>
    </r>
  </si>
  <si>
    <r>
      <rPr>
        <b/>
        <sz val="12"/>
        <rFont val="Arial"/>
        <family val="2"/>
      </rPr>
      <t>Table 4G</t>
    </r>
    <r>
      <rPr>
        <sz val="12"/>
        <rFont val="Arial"/>
        <family val="2"/>
      </rPr>
      <t xml:space="preserve">  Number of services provided by family physicians to rural residents, Saskatchewan, pre-pandemic (January to December 2019) and pandemic period (March 2020 to March 2021)</t>
    </r>
  </si>
  <si>
    <r>
      <rPr>
        <b/>
        <sz val="12"/>
        <rFont val="Arial"/>
        <family val="2"/>
      </rPr>
      <t>Table 4H</t>
    </r>
    <r>
      <rPr>
        <sz val="12"/>
        <rFont val="Arial"/>
        <family val="2"/>
      </rPr>
      <t xml:space="preserve">  Number of services provided by family physicians to those age 0 to 17, Saskatchewan, pre-pandemic (January to December 2019) and pandemic period (March 2020 to March 2021)</t>
    </r>
  </si>
  <si>
    <r>
      <rPr>
        <b/>
        <sz val="12"/>
        <rFont val="Arial"/>
        <family val="2"/>
      </rPr>
      <t>Table 4I</t>
    </r>
    <r>
      <rPr>
        <sz val="12"/>
        <rFont val="Arial"/>
        <family val="2"/>
      </rPr>
      <t xml:space="preserve">  Number of services provided by family physicians to those age 18 to 64, Saskatchewan, pre-pandemic (January to December 2019) and pandemic period (March 2020 to March 2021)</t>
    </r>
  </si>
  <si>
    <r>
      <rPr>
        <b/>
        <sz val="12"/>
        <rFont val="Arial"/>
        <family val="2"/>
      </rPr>
      <t>Table 4J</t>
    </r>
    <r>
      <rPr>
        <sz val="12"/>
        <rFont val="Arial"/>
        <family val="2"/>
      </rPr>
      <t xml:space="preserve">  Number of services provided by family physicians to those age 65+, Saskatchewan, pre-pandemic (January to December 2019) and pandemic period (March 2020 to March 2021)</t>
    </r>
  </si>
  <si>
    <r>
      <rPr>
        <b/>
        <sz val="12"/>
        <rFont val="Arial"/>
        <family val="2"/>
      </rPr>
      <t>Table 5B</t>
    </r>
    <r>
      <rPr>
        <sz val="12"/>
        <rFont val="Arial"/>
        <family val="2"/>
      </rPr>
      <t xml:space="preserve">  Number of services provided by medical specialists, Alberta, pre-pandemic (January to December 2019) and pandemic period (March 2020 to March 2021)</t>
    </r>
  </si>
  <si>
    <r>
      <rPr>
        <b/>
        <sz val="12"/>
        <rFont val="Arial"/>
        <family val="2"/>
      </rPr>
      <t>Table 5C</t>
    </r>
    <r>
      <rPr>
        <sz val="12"/>
        <rFont val="Arial"/>
        <family val="2"/>
      </rPr>
      <t xml:space="preserve">  Number of services provided by surgical specialists, Alberta, pre-pandemic (January to December 2019) and pandemic period (March 2020 to March 2021)</t>
    </r>
  </si>
  <si>
    <r>
      <rPr>
        <b/>
        <sz val="12"/>
        <rFont val="Arial"/>
        <family val="2"/>
      </rPr>
      <t>Table 5D</t>
    </r>
    <r>
      <rPr>
        <sz val="12"/>
        <rFont val="Arial"/>
        <family val="2"/>
      </rPr>
      <t xml:space="preserve">  Number of services provided by family physicians to men, Alberta, pre-pandemic (January to December 2019) and pandemic period (March 2020 to March 2021)</t>
    </r>
  </si>
  <si>
    <r>
      <rPr>
        <b/>
        <sz val="12"/>
        <rFont val="Arial"/>
        <family val="2"/>
      </rPr>
      <t>Table 5E</t>
    </r>
    <r>
      <rPr>
        <sz val="12"/>
        <rFont val="Arial"/>
        <family val="2"/>
      </rPr>
      <t xml:space="preserve">  Number of services provided by family physicians to women, Alberta, pre-pandemic (January to December 2019) and pandemic period (March 2020 to March 2021)</t>
    </r>
  </si>
  <si>
    <r>
      <rPr>
        <b/>
        <sz val="12"/>
        <rFont val="Arial"/>
        <family val="2"/>
      </rPr>
      <t>Table 5F</t>
    </r>
    <r>
      <rPr>
        <sz val="12"/>
        <rFont val="Arial"/>
        <family val="2"/>
      </rPr>
      <t xml:space="preserve">  Number of services provided by family physicians to urban residents, Alberta, pre-pandemic (January to December 2019) and pandemic period (March 2020 to March 2021)</t>
    </r>
  </si>
  <si>
    <r>
      <rPr>
        <b/>
        <sz val="12"/>
        <rFont val="Arial"/>
        <family val="2"/>
      </rPr>
      <t>Table 5G</t>
    </r>
    <r>
      <rPr>
        <sz val="12"/>
        <rFont val="Arial"/>
        <family val="2"/>
      </rPr>
      <t xml:space="preserve">  Number of services provided by family physicians to rural residents, Alberta, pre-pandemic (January to December 2019) and pandemic period (March 2020 to March 2021)</t>
    </r>
  </si>
  <si>
    <r>
      <rPr>
        <b/>
        <sz val="12"/>
        <rFont val="Arial"/>
        <family val="2"/>
      </rPr>
      <t>Table 5H</t>
    </r>
    <r>
      <rPr>
        <sz val="12"/>
        <rFont val="Arial"/>
        <family val="2"/>
      </rPr>
      <t xml:space="preserve">  Number of services provided by family physicians to those age 0 to 17, Alberta, pre-pandemic (January to December 2019) and pandemic period (March 2020 to March 2021)</t>
    </r>
  </si>
  <si>
    <r>
      <rPr>
        <b/>
        <sz val="12"/>
        <rFont val="Arial"/>
        <family val="2"/>
      </rPr>
      <t>Table 5I</t>
    </r>
    <r>
      <rPr>
        <sz val="12"/>
        <rFont val="Arial"/>
        <family val="2"/>
      </rPr>
      <t xml:space="preserve">  Number of services provided by family physicians to those age 18 to 64, Alberta, pre-pandemic (January to December 2019) and pandemic period (March 2020 to March 2021)</t>
    </r>
  </si>
  <si>
    <r>
      <rPr>
        <b/>
        <sz val="12"/>
        <rFont val="Arial"/>
        <family val="2"/>
      </rPr>
      <t>Table 5J</t>
    </r>
    <r>
      <rPr>
        <sz val="12"/>
        <rFont val="Arial"/>
        <family val="2"/>
      </rPr>
      <t xml:space="preserve">  Number of services provided by family physicians to those age 65+, Alberta, pre-pandemic (January to December 2019) and pandemic period (March 2020 to March 2021)</t>
    </r>
  </si>
  <si>
    <r>
      <rPr>
        <b/>
        <sz val="12"/>
        <rFont val="Arial"/>
        <family val="2"/>
      </rPr>
      <t>Table 6B</t>
    </r>
    <r>
      <rPr>
        <sz val="12"/>
        <rFont val="Arial"/>
        <family val="2"/>
      </rPr>
      <t xml:space="preserve">  Number of services provided by medical specialists, British Columbia, pre-pandemic (January to December 2019) and pandemic period (March 2020 to March 2021)</t>
    </r>
  </si>
  <si>
    <r>
      <rPr>
        <b/>
        <sz val="12"/>
        <rFont val="Arial"/>
        <family val="2"/>
      </rPr>
      <t>Table 6C</t>
    </r>
    <r>
      <rPr>
        <sz val="12"/>
        <rFont val="Arial"/>
        <family val="2"/>
      </rPr>
      <t xml:space="preserve">  Number of services provided by surgical specialists, British Columbia, pre-pandemic (January to December 2019) and pandemic period (March 2020 to March 2021)</t>
    </r>
  </si>
  <si>
    <r>
      <rPr>
        <b/>
        <sz val="12"/>
        <rFont val="Arial"/>
        <family val="2"/>
      </rPr>
      <t>Table 6D</t>
    </r>
    <r>
      <rPr>
        <sz val="12"/>
        <rFont val="Arial"/>
        <family val="2"/>
      </rPr>
      <t xml:space="preserve">  Number of services provided by family physicians to men, British Columbia, pre-pandemic (January to December 2019) and pandemic period (March 2020 to March 2021)</t>
    </r>
  </si>
  <si>
    <r>
      <rPr>
        <b/>
        <sz val="12"/>
        <rFont val="Arial"/>
        <family val="2"/>
      </rPr>
      <t>Table 6E</t>
    </r>
    <r>
      <rPr>
        <sz val="12"/>
        <rFont val="Arial"/>
        <family val="2"/>
      </rPr>
      <t xml:space="preserve">  Number of services provided by family physicians to women, British Columbia, pre-pandemic (January to December 2019) and pandemic period (March 2020 to March 2021)</t>
    </r>
  </si>
  <si>
    <r>
      <rPr>
        <b/>
        <sz val="12"/>
        <rFont val="Arial"/>
        <family val="2"/>
      </rPr>
      <t>Table 6F</t>
    </r>
    <r>
      <rPr>
        <sz val="12"/>
        <rFont val="Arial"/>
        <family val="2"/>
      </rPr>
      <t xml:space="preserve">  Number of services provided by family physicians to urban residents, British Columbia, pre-pandemic (January to December 2019) and pandemic period (March 2020 to March 2021)</t>
    </r>
  </si>
  <si>
    <r>
      <rPr>
        <b/>
        <sz val="12"/>
        <rFont val="Arial"/>
        <family val="2"/>
      </rPr>
      <t>Table 6G</t>
    </r>
    <r>
      <rPr>
        <sz val="12"/>
        <rFont val="Arial"/>
        <family val="2"/>
      </rPr>
      <t xml:space="preserve">  Number of services provided by family physicians to rural residents, British Columbia, pre-pandemic (January to December 2019) and pandemic period (March 2020 to March 2021)</t>
    </r>
  </si>
  <si>
    <r>
      <rPr>
        <b/>
        <sz val="12"/>
        <rFont val="Arial"/>
        <family val="2"/>
      </rPr>
      <t>Table 6H</t>
    </r>
    <r>
      <rPr>
        <sz val="12"/>
        <rFont val="Arial"/>
        <family val="2"/>
      </rPr>
      <t xml:space="preserve">  Number of services provided by family physicians to those age 0 to 17, British Columbia, pre-pandemic (January to December 2019) and pandemic period (March 2020 to March 2021)</t>
    </r>
  </si>
  <si>
    <r>
      <rPr>
        <b/>
        <sz val="12"/>
        <rFont val="Arial"/>
        <family val="2"/>
      </rPr>
      <t>Table 6I</t>
    </r>
    <r>
      <rPr>
        <sz val="12"/>
        <rFont val="Arial"/>
        <family val="2"/>
      </rPr>
      <t xml:space="preserve">  Number of services provided by family physicians to those age 18 to 64, British Columbia, pre-pandemic (January to December 2019) and pandemic period (March 2020 to March 2021)</t>
    </r>
  </si>
  <si>
    <r>
      <rPr>
        <b/>
        <sz val="12"/>
        <rFont val="Arial"/>
        <family val="2"/>
      </rPr>
      <t>Table 6J</t>
    </r>
    <r>
      <rPr>
        <sz val="12"/>
        <rFont val="Arial"/>
        <family val="2"/>
      </rPr>
      <t xml:space="preserve">  Number of services provided by family physicians to those age 65+, British Columbia, pre-pandemic (January to December 2019) and pandemic period (March 2020 to March 2021)</t>
    </r>
  </si>
  <si>
    <t>Data for Saskatchewan from April 1 to June 30, 2020, is under-reported because physicians who were part of the Pandemic Physician Service Agreement during this time did not submit claims for the services they provided.</t>
  </si>
  <si>
    <t>This table reflects data reported to CIHI as of July 1, 2021.</t>
  </si>
  <si>
    <t>Data is provisional. See Notes to readers for more details.</t>
  </si>
  <si>
    <t>National Physician Database, 2019 to 2021, Canadian Institute for Health Information.</t>
  </si>
  <si>
    <t xml:space="preserve">Impact of COVID-19 on Physician Services, March 2020 to March 2021 — Data Tables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</si>
</sst>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s>
  <fonts count="57" x14ac:knownFonts="1">
    <font>
      <sz val="11"/>
      <color theme="1"/>
      <name val="Arial"/>
      <family val="2"/>
    </font>
    <font>
      <sz val="11"/>
      <color theme="1"/>
      <name val="Calibri"/>
      <family val="2"/>
      <scheme val="minor"/>
    </font>
    <font>
      <b/>
      <sz val="11"/>
      <color theme="0"/>
      <name val="Arial"/>
      <family val="2"/>
    </font>
    <font>
      <sz val="10"/>
      <name val="Arial"/>
      <family val="2"/>
    </font>
    <font>
      <sz val="11"/>
      <color theme="1"/>
      <name val="Arial"/>
      <family val="2"/>
    </font>
    <font>
      <sz val="11"/>
      <name val="Arial"/>
      <family val="2"/>
    </font>
    <font>
      <sz val="11"/>
      <color rgb="FFFF0000"/>
      <name val="Arial"/>
      <family val="2"/>
    </font>
    <font>
      <sz val="30"/>
      <name val="Calibri"/>
      <family val="2"/>
    </font>
    <font>
      <sz val="24"/>
      <name val="Calibri"/>
      <family val="2"/>
    </font>
    <font>
      <u/>
      <sz val="11"/>
      <color rgb="FF0070C0"/>
      <name val="Arial"/>
      <family val="2"/>
    </font>
    <font>
      <sz val="11"/>
      <color rgb="FF0070C0"/>
      <name val="Arial"/>
      <family val="2"/>
    </font>
    <font>
      <sz val="11"/>
      <color rgb="FF000000"/>
      <name val="Arial"/>
      <family val="2"/>
    </font>
    <font>
      <i/>
      <sz val="11"/>
      <name val="Arial"/>
      <family val="2"/>
    </font>
    <font>
      <sz val="12"/>
      <color theme="1"/>
      <name val="Arial"/>
      <family val="2"/>
    </font>
    <font>
      <i/>
      <sz val="12"/>
      <color theme="1"/>
      <name val="Arial"/>
      <family val="2"/>
    </font>
    <font>
      <sz val="9"/>
      <name val="Arial"/>
      <family val="2"/>
    </font>
    <font>
      <sz val="24"/>
      <color theme="1"/>
      <name val="Calibri"/>
      <family val="2"/>
    </font>
    <font>
      <sz val="11"/>
      <color theme="1"/>
      <name val="Arial"/>
      <family val="2"/>
      <charset val="1"/>
    </font>
    <font>
      <sz val="9"/>
      <color theme="1"/>
      <name val="Arial"/>
      <family val="2"/>
    </font>
    <font>
      <strike/>
      <sz val="11"/>
      <color rgb="FFFF0000"/>
      <name val="Arial"/>
      <family val="2"/>
    </font>
    <font>
      <strike/>
      <sz val="11"/>
      <color rgb="FFFF0000"/>
      <name val="Calibri"/>
      <family val="2"/>
      <scheme val="minor"/>
    </font>
    <font>
      <sz val="11"/>
      <name val="Calibri"/>
      <family val="2"/>
      <scheme val="minor"/>
    </font>
    <font>
      <sz val="9"/>
      <color theme="1"/>
      <name val="Calibri"/>
      <family val="2"/>
      <scheme val="minor"/>
    </font>
    <font>
      <sz val="9"/>
      <name val="Calibri"/>
      <family val="2"/>
      <scheme val="minor"/>
    </font>
    <font>
      <b/>
      <sz val="9"/>
      <name val="Arial"/>
      <family val="2"/>
    </font>
    <font>
      <sz val="12"/>
      <name val="Arial"/>
      <family val="2"/>
    </font>
    <font>
      <i/>
      <sz val="12"/>
      <name val="Arial"/>
      <family val="2"/>
    </font>
    <font>
      <u/>
      <sz val="9"/>
      <color rgb="FF0070C0"/>
      <name val="Arial"/>
      <family val="2"/>
    </font>
    <font>
      <i/>
      <u/>
      <sz val="9"/>
      <color rgb="FF0070C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852062"/>
      <name val="Arial"/>
      <family val="2"/>
    </font>
    <font>
      <b/>
      <sz val="18"/>
      <name val="Calibri"/>
      <family val="2"/>
    </font>
    <font>
      <b/>
      <sz val="15"/>
      <name val="Calibri"/>
      <family val="2"/>
    </font>
    <font>
      <b/>
      <sz val="11"/>
      <name val="Arial"/>
      <family val="2"/>
    </font>
    <font>
      <sz val="10"/>
      <color theme="1"/>
      <name val="Arial"/>
      <family val="2"/>
    </font>
    <font>
      <sz val="11"/>
      <color theme="0"/>
      <name val="Arial"/>
      <family val="2"/>
    </font>
    <font>
      <sz val="8"/>
      <name val="Arial"/>
      <family val="2"/>
    </font>
    <font>
      <b/>
      <sz val="9"/>
      <color rgb="FFFF0000"/>
      <name val="Arial"/>
      <family val="2"/>
    </font>
    <font>
      <sz val="9"/>
      <color rgb="FFFF0000"/>
      <name val="Arial"/>
      <family val="2"/>
    </font>
    <font>
      <u/>
      <sz val="9"/>
      <color rgb="FFFF0000"/>
      <name val="Arial"/>
      <family val="2"/>
    </font>
    <font>
      <u/>
      <sz val="11"/>
      <color rgb="FFFF0000"/>
      <name val="Arial"/>
      <family val="2"/>
    </font>
    <font>
      <b/>
      <sz val="12"/>
      <name val="Arial"/>
      <family val="2"/>
    </font>
    <font>
      <u/>
      <sz val="9"/>
      <name val="Arial"/>
      <family val="2"/>
    </font>
    <font>
      <strike/>
      <sz val="11"/>
      <name val="Calibri"/>
      <family val="2"/>
      <scheme val="minor"/>
    </font>
    <font>
      <strike/>
      <sz val="11"/>
      <name val="Arial"/>
      <family val="2"/>
    </font>
  </fonts>
  <fills count="38">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58595B"/>
        <bgColor rgb="FF000000"/>
      </patternFill>
    </fill>
  </fills>
  <borders count="34">
    <border>
      <left/>
      <right/>
      <top/>
      <bottom/>
      <diagonal/>
    </border>
    <border>
      <left/>
      <right style="thin">
        <color theme="0"/>
      </right>
      <top style="thin">
        <color indexed="64"/>
      </top>
      <bottom style="thin">
        <color indexed="64"/>
      </bottom>
      <diagonal/>
    </border>
    <border>
      <left/>
      <right/>
      <top style="thin">
        <color theme="0"/>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indexed="64"/>
      </left>
      <right/>
      <top style="thin">
        <color auto="1"/>
      </top>
      <bottom style="thin">
        <color indexed="64"/>
      </bottom>
      <diagonal/>
    </border>
    <border>
      <left/>
      <right/>
      <top style="thin">
        <color indexed="64"/>
      </top>
      <bottom style="thin">
        <color theme="0"/>
      </bottom>
      <diagonal/>
    </border>
    <border>
      <left/>
      <right style="thin">
        <color indexed="64"/>
      </right>
      <top style="thin">
        <color indexed="64"/>
      </top>
      <bottom style="thin">
        <color indexed="64"/>
      </bottom>
      <diagonal/>
    </border>
    <border>
      <left/>
      <right/>
      <top/>
      <bottom style="thin">
        <color theme="0"/>
      </bottom>
      <diagonal/>
    </border>
    <border>
      <left/>
      <right style="thin">
        <color theme="0"/>
      </right>
      <top/>
      <bottom style="thin">
        <color theme="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style="thin">
        <color rgb="FFFFFFFF"/>
      </left>
      <right/>
      <top style="thin">
        <color indexed="64"/>
      </top>
      <bottom style="thin">
        <color rgb="FFFFFFFF"/>
      </bottom>
      <diagonal/>
    </border>
    <border>
      <left/>
      <right/>
      <top style="thin">
        <color indexed="64"/>
      </top>
      <bottom style="thin">
        <color rgb="FFFFFFFF"/>
      </bottom>
      <diagonal/>
    </border>
    <border>
      <left/>
      <right style="thin">
        <color theme="0"/>
      </right>
      <top style="thin">
        <color auto="1"/>
      </top>
      <bottom/>
      <diagonal/>
    </border>
    <border>
      <left/>
      <right/>
      <top/>
      <bottom style="thin">
        <color auto="1"/>
      </bottom>
      <diagonal/>
    </border>
    <border>
      <left/>
      <right/>
      <top style="thin">
        <color auto="1"/>
      </top>
      <bottom/>
      <diagonal/>
    </border>
    <border>
      <left style="thin">
        <color theme="0"/>
      </left>
      <right/>
      <top style="thin">
        <color theme="0"/>
      </top>
      <bottom style="thin">
        <color indexed="64"/>
      </bottom>
      <diagonal/>
    </border>
    <border>
      <left style="thin">
        <color indexed="64"/>
      </left>
      <right/>
      <top/>
      <bottom style="thin">
        <color indexed="64"/>
      </bottom>
      <diagonal/>
    </border>
    <border>
      <left style="thin">
        <color indexed="64"/>
      </left>
      <right/>
      <top style="thin">
        <color auto="1"/>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s>
  <cellStyleXfs count="57">
    <xf numFmtId="0" fontId="0" fillId="0" borderId="0"/>
    <xf numFmtId="9" fontId="1" fillId="0" borderId="0" applyFont="0" applyFill="0" applyBorder="0" applyAlignment="0" applyProtection="0"/>
    <xf numFmtId="0" fontId="2" fillId="2" borderId="1" applyNumberFormat="0" applyProtection="0">
      <alignment horizontal="left" vertical="top"/>
    </xf>
    <xf numFmtId="0" fontId="13" fillId="0" borderId="0" applyNumberFormat="0" applyProtection="0">
      <alignment horizontal="left" vertical="top"/>
    </xf>
    <xf numFmtId="43" fontId="1" fillId="0" borderId="0" applyFont="0" applyFill="0" applyBorder="0" applyAlignment="0" applyProtection="0"/>
    <xf numFmtId="0" fontId="5" fillId="0" borderId="0" applyNumberFormat="0" applyProtection="0">
      <alignment horizontal="left" vertical="top" wrapText="1"/>
    </xf>
    <xf numFmtId="0" fontId="7" fillId="0" borderId="0" applyNumberFormat="0" applyFill="0" applyProtection="0">
      <alignment horizontal="left" vertical="top"/>
    </xf>
    <xf numFmtId="0" fontId="8" fillId="0" borderId="0" applyNumberFormat="0" applyProtection="0">
      <alignment horizontal="left" vertical="top"/>
    </xf>
    <xf numFmtId="49" fontId="9" fillId="0" borderId="0" applyFill="0" applyBorder="0" applyAlignment="0" applyProtection="0"/>
    <xf numFmtId="0" fontId="45" fillId="36" borderId="11" applyNumberFormat="0" applyProtection="0">
      <alignment horizontal="left" vertical="top"/>
    </xf>
    <xf numFmtId="0" fontId="42" fillId="0" borderId="0" applyNumberForma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7" fillId="0" borderId="0" applyNumberFormat="0" applyFill="0" applyProtection="0">
      <alignment horizontal="left" vertical="top"/>
    </xf>
    <xf numFmtId="0" fontId="8" fillId="0" borderId="0" applyNumberFormat="0" applyProtection="0">
      <alignment horizontal="left" vertical="top"/>
    </xf>
    <xf numFmtId="0" fontId="43" fillId="0" borderId="0" applyNumberFormat="0" applyProtection="0">
      <alignment horizontal="left" vertical="top"/>
    </xf>
    <xf numFmtId="0" fontId="44" fillId="0" borderId="0" applyNumberFormat="0" applyProtection="0">
      <alignment horizontal="left" vertical="top"/>
    </xf>
    <xf numFmtId="0" fontId="30"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5" applyNumberFormat="0" applyAlignment="0" applyProtection="0"/>
    <xf numFmtId="0" fontId="34" fillId="9" borderId="6" applyNumberFormat="0" applyAlignment="0" applyProtection="0"/>
    <xf numFmtId="0" fontId="35" fillId="9" borderId="5" applyNumberFormat="0" applyAlignment="0" applyProtection="0"/>
    <xf numFmtId="0" fontId="36" fillId="0" borderId="7" applyNumberFormat="0" applyFill="0" applyAlignment="0" applyProtection="0"/>
    <xf numFmtId="0" fontId="37" fillId="10" borderId="8" applyNumberFormat="0" applyAlignment="0" applyProtection="0"/>
    <xf numFmtId="0" fontId="38" fillId="0" borderId="0" applyNumberFormat="0" applyFill="0" applyBorder="0" applyAlignment="0" applyProtection="0"/>
    <xf numFmtId="0" fontId="1" fillId="11" borderId="9" applyNumberFormat="0" applyFont="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1" fillId="35" borderId="0" applyNumberFormat="0" applyBorder="0" applyAlignment="0" applyProtection="0"/>
    <xf numFmtId="0" fontId="15" fillId="0" borderId="0" applyNumberFormat="0" applyProtection="0">
      <alignment horizontal="left" vertical="top"/>
    </xf>
    <xf numFmtId="0" fontId="13" fillId="0" borderId="0" applyNumberFormat="0" applyFill="0" applyProtection="0">
      <alignment horizontal="left" vertical="top"/>
    </xf>
  </cellStyleXfs>
  <cellXfs count="296">
    <xf numFmtId="0" fontId="0" fillId="0" borderId="0" xfId="0"/>
    <xf numFmtId="0" fontId="8" fillId="0" borderId="0" xfId="16">
      <alignment horizontal="left" vertical="top"/>
    </xf>
    <xf numFmtId="9" fontId="4" fillId="0" borderId="0" xfId="1" applyFont="1" applyBorder="1"/>
    <xf numFmtId="164" fontId="4" fillId="0" borderId="0" xfId="4" applyNumberFormat="1" applyFont="1" applyBorder="1"/>
    <xf numFmtId="9" fontId="4" fillId="0" borderId="0" xfId="1" applyFont="1" applyBorder="1" applyAlignment="1">
      <alignment horizontal="right"/>
    </xf>
    <xf numFmtId="0" fontId="5" fillId="4" borderId="0" xfId="0" applyFont="1" applyFill="1"/>
    <xf numFmtId="0" fontId="7" fillId="0" borderId="0" xfId="6" applyAlignment="1">
      <alignment horizontal="left" vertical="top" wrapText="1"/>
    </xf>
    <xf numFmtId="0" fontId="0" fillId="0" borderId="0" xfId="0"/>
    <xf numFmtId="0" fontId="5" fillId="0" borderId="0" xfId="5">
      <alignment horizontal="left" vertical="top" wrapText="1"/>
    </xf>
    <xf numFmtId="0" fontId="8" fillId="0" borderId="0" xfId="7">
      <alignment horizontal="left" vertical="top"/>
    </xf>
    <xf numFmtId="49" fontId="5" fillId="0" borderId="0" xfId="5" applyNumberFormat="1">
      <alignment horizontal="left" vertical="top" wrapText="1"/>
    </xf>
    <xf numFmtId="49" fontId="9" fillId="0" borderId="0" xfId="8" applyAlignment="1">
      <alignment horizontal="left" vertical="top" wrapText="1"/>
    </xf>
    <xf numFmtId="0" fontId="0" fillId="0" borderId="0" xfId="0" applyAlignment="1">
      <alignment vertical="top"/>
    </xf>
    <xf numFmtId="0" fontId="5"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49" fontId="9" fillId="3" borderId="0" xfId="8" applyFill="1" applyBorder="1" applyAlignment="1">
      <alignment vertical="top"/>
    </xf>
    <xf numFmtId="49" fontId="9" fillId="0" borderId="0" xfId="8" applyFill="1" applyBorder="1" applyAlignment="1">
      <alignment vertical="top"/>
    </xf>
    <xf numFmtId="0" fontId="16" fillId="0" borderId="0" xfId="7" applyFont="1">
      <alignment horizontal="left" vertical="top"/>
    </xf>
    <xf numFmtId="0" fontId="17" fillId="0" borderId="0" xfId="0" applyFont="1" applyAlignment="1">
      <alignment vertical="top" wrapText="1"/>
    </xf>
    <xf numFmtId="0" fontId="6" fillId="0" borderId="0" xfId="0" applyFont="1" applyAlignment="1">
      <alignment vertical="top"/>
    </xf>
    <xf numFmtId="0" fontId="4" fillId="0" borderId="0" xfId="0" applyFont="1" applyAlignment="1">
      <alignment horizontal="left" vertical="top"/>
    </xf>
    <xf numFmtId="49" fontId="9" fillId="0" borderId="0" xfId="8" applyAlignment="1">
      <alignment vertical="top" wrapText="1"/>
    </xf>
    <xf numFmtId="0" fontId="0" fillId="0" borderId="0" xfId="0" applyAlignment="1">
      <alignment vertical="top"/>
    </xf>
    <xf numFmtId="164" fontId="4" fillId="0" borderId="0" xfId="4" applyNumberFormat="1" applyFont="1" applyBorder="1" applyAlignment="1">
      <alignment vertical="top"/>
    </xf>
    <xf numFmtId="9" fontId="4" fillId="0" borderId="0" xfId="1" applyFont="1" applyBorder="1" applyAlignment="1">
      <alignment vertical="top"/>
    </xf>
    <xf numFmtId="0" fontId="20" fillId="0" borderId="0" xfId="0" applyFont="1"/>
    <xf numFmtId="164" fontId="19" fillId="0" borderId="0" xfId="4" applyNumberFormat="1" applyFont="1" applyBorder="1"/>
    <xf numFmtId="9" fontId="19" fillId="0" borderId="0" xfId="1" applyFont="1" applyBorder="1" applyAlignment="1">
      <alignment horizontal="right"/>
    </xf>
    <xf numFmtId="164" fontId="5" fillId="0" borderId="0" xfId="4" applyNumberFormat="1" applyFont="1" applyBorder="1"/>
    <xf numFmtId="9" fontId="5" fillId="0" borderId="0" xfId="1" applyFont="1" applyBorder="1" applyAlignment="1">
      <alignment horizontal="right"/>
    </xf>
    <xf numFmtId="0" fontId="21" fillId="0" borderId="0" xfId="0" applyFont="1"/>
    <xf numFmtId="164" fontId="18" fillId="0" borderId="0" xfId="4" applyNumberFormat="1" applyFont="1" applyBorder="1"/>
    <xf numFmtId="9" fontId="18" fillId="0" borderId="0" xfId="1" applyFont="1" applyBorder="1" applyAlignment="1">
      <alignment horizontal="right"/>
    </xf>
    <xf numFmtId="164" fontId="15" fillId="0" borderId="0" xfId="4" applyNumberFormat="1" applyFont="1" applyBorder="1"/>
    <xf numFmtId="9" fontId="15" fillId="0" borderId="0" xfId="1" applyFont="1" applyBorder="1" applyAlignment="1">
      <alignment horizontal="right"/>
    </xf>
    <xf numFmtId="0" fontId="23" fillId="0" borderId="0" xfId="0" applyFont="1"/>
    <xf numFmtId="0" fontId="5" fillId="0" borderId="0" xfId="0" applyFont="1" applyAlignment="1">
      <alignment vertical="top"/>
    </xf>
    <xf numFmtId="164" fontId="4" fillId="0" borderId="0" xfId="4" applyNumberFormat="1" applyFont="1" applyFill="1" applyBorder="1"/>
    <xf numFmtId="9" fontId="4" fillId="0" borderId="0" xfId="1" applyFont="1" applyFill="1" applyBorder="1" applyAlignment="1">
      <alignment horizontal="right"/>
    </xf>
    <xf numFmtId="0" fontId="5" fillId="0" borderId="0" xfId="0" applyFont="1"/>
    <xf numFmtId="0" fontId="5" fillId="0" borderId="0" xfId="0" quotePrefix="1" applyFont="1" applyAlignment="1">
      <alignment vertical="top" wrapText="1"/>
    </xf>
    <xf numFmtId="0" fontId="21" fillId="0" borderId="0" xfId="0" applyFont="1" applyAlignment="1"/>
    <xf numFmtId="0" fontId="44" fillId="0" borderId="0" xfId="18">
      <alignment horizontal="left" vertical="top"/>
    </xf>
    <xf numFmtId="0" fontId="5" fillId="4" borderId="0" xfId="5" applyFont="1" applyFill="1" applyAlignment="1">
      <alignment horizontal="left" vertical="top"/>
    </xf>
    <xf numFmtId="0" fontId="11" fillId="0" borderId="0" xfId="0" applyFont="1" applyAlignment="1"/>
    <xf numFmtId="49" fontId="9" fillId="0" borderId="0" xfId="8" applyFont="1" applyAlignment="1">
      <alignment vertical="center"/>
    </xf>
    <xf numFmtId="49" fontId="9" fillId="0" borderId="0" xfId="8" applyFont="1"/>
    <xf numFmtId="49" fontId="9" fillId="0" borderId="0" xfId="8" applyFont="1" applyAlignment="1">
      <alignment vertical="top"/>
    </xf>
    <xf numFmtId="0" fontId="3" fillId="3" borderId="0" xfId="0" applyFont="1" applyFill="1" applyBorder="1" applyAlignment="1">
      <alignment horizontal="left"/>
    </xf>
    <xf numFmtId="0" fontId="43" fillId="0" borderId="0" xfId="17">
      <alignment horizontal="left" vertical="top"/>
    </xf>
    <xf numFmtId="49" fontId="9" fillId="0" borderId="0" xfId="8" applyFill="1" applyAlignment="1">
      <alignment vertical="top" wrapText="1"/>
    </xf>
    <xf numFmtId="0" fontId="46" fillId="0" borderId="0" xfId="0" applyFont="1"/>
    <xf numFmtId="0" fontId="5" fillId="0" borderId="0" xfId="5" applyAlignment="1">
      <alignment vertical="top" wrapText="1"/>
    </xf>
    <xf numFmtId="3" fontId="47" fillId="2" borderId="13" xfId="2" applyNumberFormat="1" applyFont="1" applyBorder="1" applyAlignment="1">
      <alignment horizontal="center" vertical="top" wrapText="1"/>
    </xf>
    <xf numFmtId="0" fontId="21" fillId="0" borderId="0" xfId="0" applyFont="1" applyAlignment="1">
      <alignment vertical="top"/>
    </xf>
    <xf numFmtId="0" fontId="21" fillId="0" borderId="0" xfId="0" applyFont="1" applyBorder="1"/>
    <xf numFmtId="0" fontId="25" fillId="0" borderId="0" xfId="0" applyFont="1" applyBorder="1" applyAlignment="1">
      <alignment vertical="top"/>
    </xf>
    <xf numFmtId="0" fontId="24" fillId="0" borderId="0" xfId="0" applyFont="1" applyBorder="1"/>
    <xf numFmtId="164" fontId="4" fillId="0" borderId="0" xfId="0" applyNumberFormat="1" applyFont="1" applyBorder="1" applyAlignment="1">
      <alignment horizontal="right"/>
    </xf>
    <xf numFmtId="164" fontId="4" fillId="0" borderId="0" xfId="0" applyNumberFormat="1" applyFont="1" applyBorder="1"/>
    <xf numFmtId="0" fontId="15" fillId="0" borderId="0" xfId="55" applyBorder="1">
      <alignment horizontal="left" vertical="top"/>
    </xf>
    <xf numFmtId="164" fontId="5" fillId="0" borderId="0" xfId="0" applyNumberFormat="1" applyFont="1" applyBorder="1" applyAlignment="1">
      <alignment horizontal="right"/>
    </xf>
    <xf numFmtId="164" fontId="5" fillId="0" borderId="0" xfId="0" applyNumberFormat="1" applyFont="1" applyBorder="1"/>
    <xf numFmtId="0" fontId="0" fillId="0" borderId="0" xfId="0" applyBorder="1"/>
    <xf numFmtId="0" fontId="15" fillId="0" borderId="0" xfId="0" applyFont="1" applyBorder="1" applyAlignment="1">
      <alignment vertical="top"/>
    </xf>
    <xf numFmtId="0" fontId="0" fillId="0" borderId="0" xfId="0" applyBorder="1" applyAlignment="1">
      <alignment vertical="top"/>
    </xf>
    <xf numFmtId="164" fontId="21" fillId="0" borderId="0" xfId="0" applyNumberFormat="1" applyFont="1" applyBorder="1" applyAlignment="1">
      <alignment vertical="top"/>
    </xf>
    <xf numFmtId="0" fontId="21" fillId="0" borderId="0" xfId="0" applyFont="1" applyBorder="1" applyAlignment="1">
      <alignment vertical="top"/>
    </xf>
    <xf numFmtId="0" fontId="26" fillId="0" borderId="0" xfId="0" applyFont="1" applyBorder="1" applyAlignment="1">
      <alignment vertical="top"/>
    </xf>
    <xf numFmtId="164" fontId="0" fillId="0" borderId="0" xfId="0" applyNumberFormat="1" applyBorder="1" applyAlignment="1">
      <alignment vertical="top"/>
    </xf>
    <xf numFmtId="0" fontId="13" fillId="0" borderId="0" xfId="0" applyFont="1" applyBorder="1" applyAlignment="1">
      <alignment vertical="top"/>
    </xf>
    <xf numFmtId="0" fontId="15" fillId="0" borderId="0" xfId="0" applyFont="1" applyBorder="1"/>
    <xf numFmtId="164" fontId="0" fillId="0" borderId="0" xfId="0" applyNumberFormat="1" applyBorder="1"/>
    <xf numFmtId="0" fontId="14" fillId="0" borderId="0" xfId="0" applyFont="1" applyBorder="1" applyAlignment="1">
      <alignment vertical="top"/>
    </xf>
    <xf numFmtId="164" fontId="19" fillId="0" borderId="0" xfId="0" applyNumberFormat="1" applyFont="1" applyBorder="1" applyAlignment="1">
      <alignment horizontal="right"/>
    </xf>
    <xf numFmtId="164" fontId="19" fillId="0" borderId="0" xfId="0" applyNumberFormat="1" applyFont="1" applyBorder="1"/>
    <xf numFmtId="164" fontId="18" fillId="0" borderId="0" xfId="0" applyNumberFormat="1" applyFont="1" applyBorder="1" applyAlignment="1">
      <alignment horizontal="right"/>
    </xf>
    <xf numFmtId="164" fontId="18" fillId="0" borderId="0" xfId="0" applyNumberFormat="1" applyFont="1" applyBorder="1"/>
    <xf numFmtId="164" fontId="15" fillId="0" borderId="0" xfId="0" applyNumberFormat="1" applyFont="1" applyBorder="1" applyAlignment="1">
      <alignment horizontal="right"/>
    </xf>
    <xf numFmtId="164" fontId="15" fillId="0" borderId="0" xfId="0" applyNumberFormat="1" applyFont="1" applyBorder="1"/>
    <xf numFmtId="0" fontId="22" fillId="0" borderId="0" xfId="0" applyFont="1" applyBorder="1"/>
    <xf numFmtId="0" fontId="22" fillId="0" borderId="0" xfId="0" applyFont="1" applyBorder="1" applyAlignment="1">
      <alignment vertical="top"/>
    </xf>
    <xf numFmtId="164" fontId="0" fillId="0" borderId="0" xfId="0" applyNumberFormat="1" applyFont="1" applyBorder="1" applyAlignment="1">
      <alignment horizontal="right"/>
    </xf>
    <xf numFmtId="164" fontId="0" fillId="0" borderId="0" xfId="0" applyNumberFormat="1" applyFont="1" applyBorder="1"/>
    <xf numFmtId="0" fontId="0" fillId="0" borderId="0" xfId="0" applyFont="1" applyBorder="1"/>
    <xf numFmtId="0" fontId="0" fillId="0" borderId="0" xfId="0" applyFont="1" applyBorder="1" applyAlignment="1">
      <alignment vertical="top"/>
    </xf>
    <xf numFmtId="164" fontId="0" fillId="0" borderId="0" xfId="0" applyNumberFormat="1" applyFont="1" applyBorder="1" applyAlignment="1">
      <alignment vertical="top"/>
    </xf>
    <xf numFmtId="0" fontId="15" fillId="0" borderId="0" xfId="55" applyFont="1" applyBorder="1">
      <alignment horizontal="left" vertical="top"/>
    </xf>
    <xf numFmtId="0" fontId="5" fillId="0" borderId="0" xfId="5" applyFont="1" applyAlignment="1">
      <alignment vertical="top" wrapText="1"/>
    </xf>
    <xf numFmtId="0" fontId="5" fillId="4" borderId="0" xfId="0" applyFont="1" applyFill="1" applyBorder="1" applyAlignment="1">
      <alignment vertical="top"/>
    </xf>
    <xf numFmtId="0" fontId="6" fillId="0" borderId="0" xfId="0" applyFont="1" applyProtection="1">
      <protection locked="0"/>
    </xf>
    <xf numFmtId="0" fontId="49" fillId="0" borderId="0" xfId="0" applyFont="1" applyBorder="1"/>
    <xf numFmtId="0" fontId="6" fillId="0" borderId="0" xfId="0" applyFont="1" applyBorder="1"/>
    <xf numFmtId="0" fontId="50" fillId="0" borderId="0" xfId="55" applyFont="1" applyBorder="1">
      <alignment horizontal="left" vertical="top"/>
    </xf>
    <xf numFmtId="164" fontId="6" fillId="0" borderId="0" xfId="4" applyNumberFormat="1" applyFont="1" applyBorder="1"/>
    <xf numFmtId="164" fontId="6" fillId="0" borderId="0" xfId="0" applyNumberFormat="1" applyFont="1" applyBorder="1"/>
    <xf numFmtId="9" fontId="6" fillId="0" borderId="0" xfId="1" applyFont="1" applyBorder="1"/>
    <xf numFmtId="164" fontId="6" fillId="0" borderId="0" xfId="4" applyNumberFormat="1" applyFont="1" applyFill="1" applyBorder="1"/>
    <xf numFmtId="164" fontId="6" fillId="0" borderId="0" xfId="0" applyNumberFormat="1" applyFont="1" applyBorder="1" applyAlignment="1">
      <alignment horizontal="right"/>
    </xf>
    <xf numFmtId="9" fontId="6" fillId="0" borderId="0" xfId="1" applyFont="1" applyFill="1" applyBorder="1" applyAlignment="1">
      <alignment horizontal="right"/>
    </xf>
    <xf numFmtId="9" fontId="6" fillId="0" borderId="0" xfId="1" applyFont="1" applyBorder="1" applyAlignment="1">
      <alignment horizontal="right"/>
    </xf>
    <xf numFmtId="49" fontId="27" fillId="0" borderId="0" xfId="8" applyFont="1" applyBorder="1" applyAlignment="1">
      <alignment horizontal="left"/>
    </xf>
    <xf numFmtId="0" fontId="15" fillId="0" borderId="0" xfId="0" applyFont="1"/>
    <xf numFmtId="49" fontId="51" fillId="0" borderId="0" xfId="8" applyFont="1" applyBorder="1" applyAlignment="1"/>
    <xf numFmtId="0" fontId="15" fillId="0" borderId="0" xfId="55">
      <alignment horizontal="left" vertical="top"/>
    </xf>
    <xf numFmtId="49" fontId="27" fillId="0" borderId="0" xfId="8" applyFont="1" applyBorder="1" applyAlignment="1"/>
    <xf numFmtId="49" fontId="52" fillId="0" borderId="0" xfId="8" applyFont="1" applyAlignment="1">
      <alignment vertical="center"/>
    </xf>
    <xf numFmtId="0" fontId="7" fillId="0" borderId="0" xfId="6" applyFont="1" applyAlignment="1">
      <alignment horizontal="left" vertical="top" wrapText="1"/>
    </xf>
    <xf numFmtId="0" fontId="5" fillId="0" borderId="0" xfId="5" applyFont="1">
      <alignment horizontal="left" vertical="top" wrapText="1"/>
    </xf>
    <xf numFmtId="0" fontId="7" fillId="0" borderId="0" xfId="15" applyFill="1" applyAlignment="1">
      <alignment horizontal="left" vertical="top" wrapText="1"/>
    </xf>
    <xf numFmtId="0" fontId="46" fillId="0" borderId="0" xfId="0" applyFont="1" applyAlignment="1">
      <alignment wrapText="1"/>
    </xf>
    <xf numFmtId="0" fontId="0" fillId="0" borderId="0" xfId="0" applyAlignment="1">
      <alignment wrapText="1"/>
    </xf>
    <xf numFmtId="0" fontId="5" fillId="4" borderId="0" xfId="0" applyFont="1" applyFill="1" applyBorder="1"/>
    <xf numFmtId="0" fontId="5" fillId="0" borderId="0" xfId="0" applyFont="1" applyBorder="1"/>
    <xf numFmtId="0" fontId="47" fillId="0" borderId="0" xfId="0" applyFont="1"/>
    <xf numFmtId="0" fontId="2" fillId="2" borderId="3" xfId="2" applyFont="1" applyBorder="1" applyAlignment="1">
      <alignment wrapText="1"/>
    </xf>
    <xf numFmtId="0" fontId="45" fillId="0" borderId="16" xfId="0" applyFont="1" applyFill="1" applyBorder="1"/>
    <xf numFmtId="3" fontId="5" fillId="0" borderId="16" xfId="0" applyNumberFormat="1" applyFont="1" applyFill="1" applyBorder="1" applyAlignment="1">
      <alignment horizontal="right"/>
    </xf>
    <xf numFmtId="3" fontId="5" fillId="0" borderId="4" xfId="4" applyNumberFormat="1" applyFont="1" applyBorder="1" applyAlignment="1">
      <alignment horizontal="right"/>
    </xf>
    <xf numFmtId="3" fontId="5" fillId="0" borderId="4" xfId="0" applyNumberFormat="1" applyFont="1" applyBorder="1" applyAlignment="1">
      <alignment horizontal="right"/>
    </xf>
    <xf numFmtId="9" fontId="5" fillId="0" borderId="4" xfId="1" applyNumberFormat="1" applyFont="1" applyBorder="1" applyAlignment="1">
      <alignment horizontal="right"/>
    </xf>
    <xf numFmtId="9" fontId="5" fillId="0" borderId="14" xfId="1" applyNumberFormat="1" applyFont="1" applyBorder="1" applyAlignment="1">
      <alignment horizontal="right"/>
    </xf>
    <xf numFmtId="0" fontId="5" fillId="0" borderId="16" xfId="0" applyFont="1" applyFill="1" applyBorder="1" applyAlignment="1">
      <alignment horizontal="right"/>
    </xf>
    <xf numFmtId="9" fontId="5" fillId="0" borderId="4" xfId="4" applyNumberFormat="1" applyFont="1" applyBorder="1" applyAlignment="1">
      <alignment horizontal="right"/>
    </xf>
    <xf numFmtId="165" fontId="5" fillId="0" borderId="4" xfId="1" applyNumberFormat="1" applyFont="1" applyBorder="1" applyAlignment="1" applyProtection="1">
      <alignment horizontal="right"/>
      <protection locked="0"/>
    </xf>
    <xf numFmtId="9" fontId="5" fillId="0" borderId="14" xfId="4" applyNumberFormat="1" applyFont="1" applyBorder="1" applyAlignment="1">
      <alignment horizontal="right"/>
    </xf>
    <xf numFmtId="3" fontId="5" fillId="0" borderId="16" xfId="0" applyNumberFormat="1" applyFont="1" applyFill="1" applyBorder="1"/>
    <xf numFmtId="165" fontId="5" fillId="0" borderId="16" xfId="1" applyNumberFormat="1" applyFont="1" applyFill="1" applyBorder="1"/>
    <xf numFmtId="165" fontId="5" fillId="0" borderId="4" xfId="1" applyNumberFormat="1" applyFont="1" applyBorder="1" applyAlignment="1">
      <alignment horizontal="right"/>
    </xf>
    <xf numFmtId="165" fontId="5" fillId="0" borderId="4" xfId="4" applyNumberFormat="1" applyFont="1" applyBorder="1" applyAlignment="1">
      <alignment horizontal="right"/>
    </xf>
    <xf numFmtId="9" fontId="5" fillId="0" borderId="4" xfId="1" applyFont="1" applyBorder="1" applyAlignment="1" applyProtection="1">
      <alignment horizontal="right"/>
      <protection locked="0"/>
    </xf>
    <xf numFmtId="9" fontId="5" fillId="0" borderId="14" xfId="1" applyFont="1" applyBorder="1" applyAlignment="1" applyProtection="1">
      <alignment horizontal="right"/>
      <protection locked="0"/>
    </xf>
    <xf numFmtId="3" fontId="5" fillId="0" borderId="4" xfId="0" applyNumberFormat="1" applyFont="1" applyBorder="1"/>
    <xf numFmtId="164" fontId="5" fillId="0" borderId="4" xfId="4" applyNumberFormat="1" applyFont="1" applyBorder="1" applyAlignment="1">
      <alignment horizontal="right"/>
    </xf>
    <xf numFmtId="164" fontId="5" fillId="0" borderId="4" xfId="4" applyNumberFormat="1" applyFont="1" applyBorder="1"/>
    <xf numFmtId="3" fontId="5" fillId="0" borderId="4" xfId="1" applyNumberFormat="1" applyFont="1" applyBorder="1" applyAlignment="1">
      <alignment horizontal="right"/>
    </xf>
    <xf numFmtId="0" fontId="5" fillId="4" borderId="2" xfId="0" applyFont="1" applyFill="1" applyBorder="1" applyAlignment="1">
      <alignment vertical="top"/>
    </xf>
    <xf numFmtId="0" fontId="2" fillId="2" borderId="25" xfId="2" applyFont="1" applyBorder="1" applyAlignment="1">
      <alignment horizontal="left" wrapText="1"/>
    </xf>
    <xf numFmtId="0" fontId="47" fillId="0" borderId="0" xfId="0" applyFont="1" applyBorder="1"/>
    <xf numFmtId="0" fontId="20" fillId="0" borderId="0" xfId="0" applyFont="1" applyBorder="1"/>
    <xf numFmtId="0" fontId="0" fillId="0" borderId="26" xfId="0" applyBorder="1"/>
    <xf numFmtId="3" fontId="47" fillId="2" borderId="28" xfId="2" applyNumberFormat="1" applyFont="1" applyBorder="1" applyAlignment="1">
      <alignment horizontal="center" vertical="top" wrapText="1"/>
    </xf>
    <xf numFmtId="0" fontId="6" fillId="0" borderId="0" xfId="0" applyFont="1" applyBorder="1" applyProtection="1">
      <protection locked="0"/>
    </xf>
    <xf numFmtId="0" fontId="25" fillId="0" borderId="0" xfId="0" applyFont="1" applyBorder="1" applyAlignment="1">
      <alignment vertical="center"/>
    </xf>
    <xf numFmtId="0" fontId="2" fillId="2" borderId="3" xfId="2" applyFont="1" applyBorder="1" applyAlignment="1" applyProtection="1">
      <alignment horizontal="left" wrapText="1"/>
      <protection locked="0"/>
    </xf>
    <xf numFmtId="0" fontId="2" fillId="2" borderId="3" xfId="2" applyFont="1" applyBorder="1" applyAlignment="1" applyProtection="1">
      <alignment wrapText="1"/>
      <protection locked="0"/>
    </xf>
    <xf numFmtId="0" fontId="47" fillId="0" borderId="0" xfId="0" applyFont="1" applyProtection="1">
      <protection locked="0"/>
    </xf>
    <xf numFmtId="0" fontId="47" fillId="0" borderId="0" xfId="0" applyFont="1" applyAlignment="1" applyProtection="1">
      <protection locked="0"/>
    </xf>
    <xf numFmtId="0" fontId="45" fillId="0" borderId="16" xfId="0" applyFont="1" applyFill="1" applyBorder="1" applyProtection="1">
      <protection locked="0"/>
    </xf>
    <xf numFmtId="3" fontId="5" fillId="0" borderId="16" xfId="0" applyNumberFormat="1" applyFont="1" applyFill="1" applyBorder="1" applyAlignment="1" applyProtection="1">
      <alignment horizontal="right"/>
      <protection locked="0"/>
    </xf>
    <xf numFmtId="3" fontId="5" fillId="0" borderId="4" xfId="4" applyNumberFormat="1" applyFont="1" applyBorder="1" applyAlignment="1" applyProtection="1">
      <alignment horizontal="right"/>
      <protection locked="0"/>
    </xf>
    <xf numFmtId="3" fontId="5" fillId="0" borderId="4" xfId="0" applyNumberFormat="1" applyFont="1" applyBorder="1" applyAlignment="1" applyProtection="1">
      <alignment horizontal="right"/>
      <protection locked="0"/>
    </xf>
    <xf numFmtId="9" fontId="5" fillId="0" borderId="4" xfId="1" applyNumberFormat="1" applyFont="1" applyBorder="1" applyAlignment="1" applyProtection="1">
      <alignment horizontal="right"/>
      <protection locked="0"/>
    </xf>
    <xf numFmtId="9" fontId="5" fillId="0" borderId="14" xfId="1" applyNumberFormat="1" applyFont="1" applyBorder="1" applyAlignment="1" applyProtection="1">
      <alignment horizontal="right"/>
      <protection locked="0"/>
    </xf>
    <xf numFmtId="0" fontId="5" fillId="0" borderId="16" xfId="0" applyFont="1" applyFill="1" applyBorder="1" applyAlignment="1" applyProtection="1">
      <alignment horizontal="right"/>
      <protection locked="0"/>
    </xf>
    <xf numFmtId="9" fontId="5" fillId="0" borderId="4" xfId="4" applyNumberFormat="1" applyFont="1" applyBorder="1" applyAlignment="1" applyProtection="1">
      <alignment horizontal="right"/>
      <protection locked="0"/>
    </xf>
    <xf numFmtId="9" fontId="5" fillId="0" borderId="14" xfId="4" applyNumberFormat="1" applyFont="1" applyBorder="1" applyAlignment="1" applyProtection="1">
      <alignment horizontal="right"/>
      <protection locked="0"/>
    </xf>
    <xf numFmtId="0" fontId="55" fillId="0" borderId="0" xfId="0" applyFont="1"/>
    <xf numFmtId="3" fontId="5" fillId="0" borderId="4" xfId="4" applyNumberFormat="1" applyFont="1" applyFill="1" applyBorder="1" applyAlignment="1" applyProtection="1">
      <alignment horizontal="right"/>
      <protection locked="0"/>
    </xf>
    <xf numFmtId="9" fontId="5" fillId="0" borderId="4" xfId="1" applyNumberFormat="1" applyFont="1" applyFill="1" applyBorder="1" applyAlignment="1" applyProtection="1">
      <alignment horizontal="right"/>
      <protection locked="0"/>
    </xf>
    <xf numFmtId="9" fontId="5" fillId="0" borderId="14" xfId="1" applyNumberFormat="1" applyFont="1" applyFill="1" applyBorder="1" applyAlignment="1" applyProtection="1">
      <alignment horizontal="right"/>
      <protection locked="0"/>
    </xf>
    <xf numFmtId="9" fontId="5" fillId="0" borderId="4" xfId="4" applyNumberFormat="1" applyFont="1" applyFill="1" applyBorder="1" applyAlignment="1" applyProtection="1">
      <alignment horizontal="right"/>
      <protection locked="0"/>
    </xf>
    <xf numFmtId="9" fontId="5" fillId="0" borderId="14" xfId="4" applyNumberFormat="1" applyFont="1" applyFill="1" applyBorder="1" applyAlignment="1" applyProtection="1">
      <alignment horizontal="right"/>
      <protection locked="0"/>
    </xf>
    <xf numFmtId="3" fontId="5" fillId="0" borderId="4" xfId="4" applyNumberFormat="1" applyFont="1" applyFill="1" applyBorder="1" applyAlignment="1">
      <alignment horizontal="right"/>
    </xf>
    <xf numFmtId="9" fontId="5" fillId="0" borderId="4" xfId="1" applyNumberFormat="1" applyFont="1" applyFill="1" applyBorder="1" applyAlignment="1">
      <alignment horizontal="right"/>
    </xf>
    <xf numFmtId="9" fontId="5" fillId="0" borderId="4" xfId="4" applyNumberFormat="1" applyFont="1" applyFill="1" applyBorder="1" applyAlignment="1">
      <alignment horizontal="right"/>
    </xf>
    <xf numFmtId="9" fontId="5" fillId="0" borderId="14" xfId="4" applyNumberFormat="1" applyFont="1" applyFill="1" applyBorder="1" applyAlignment="1">
      <alignment horizontal="right"/>
    </xf>
    <xf numFmtId="9" fontId="5" fillId="0" borderId="14" xfId="1" applyNumberFormat="1" applyFont="1" applyFill="1" applyBorder="1" applyAlignment="1">
      <alignment horizontal="right"/>
    </xf>
    <xf numFmtId="9" fontId="5" fillId="0" borderId="0" xfId="1" applyFont="1" applyBorder="1"/>
    <xf numFmtId="0" fontId="5" fillId="0" borderId="0" xfId="0" applyFont="1" applyProtection="1">
      <protection locked="0"/>
    </xf>
    <xf numFmtId="0" fontId="45" fillId="0" borderId="16" xfId="0" applyFont="1" applyBorder="1" applyProtection="1">
      <protection locked="0"/>
    </xf>
    <xf numFmtId="3" fontId="5" fillId="0" borderId="16" xfId="0" applyNumberFormat="1" applyFont="1" applyBorder="1" applyAlignment="1" applyProtection="1">
      <alignment horizontal="right"/>
      <protection locked="0"/>
    </xf>
    <xf numFmtId="3" fontId="5" fillId="0" borderId="4" xfId="4" applyNumberFormat="1" applyFont="1" applyBorder="1" applyProtection="1">
      <protection locked="0"/>
    </xf>
    <xf numFmtId="3" fontId="5" fillId="0" borderId="21" xfId="4" applyNumberFormat="1" applyFont="1" applyBorder="1" applyProtection="1">
      <protection locked="0"/>
    </xf>
    <xf numFmtId="3" fontId="5" fillId="0" borderId="4" xfId="1" applyNumberFormat="1" applyFont="1" applyBorder="1" applyAlignment="1" applyProtection="1">
      <alignment horizontal="right"/>
      <protection locked="0"/>
    </xf>
    <xf numFmtId="9" fontId="5" fillId="0" borderId="21" xfId="1" applyFont="1" applyBorder="1" applyAlignment="1" applyProtection="1">
      <alignment horizontal="right"/>
      <protection locked="0"/>
    </xf>
    <xf numFmtId="0" fontId="5" fillId="0" borderId="16" xfId="0" applyFont="1" applyBorder="1" applyAlignment="1" applyProtection="1">
      <alignment horizontal="right"/>
      <protection locked="0"/>
    </xf>
    <xf numFmtId="9" fontId="5" fillId="0" borderId="20" xfId="1" applyFont="1" applyBorder="1" applyAlignment="1" applyProtection="1">
      <alignment horizontal="right"/>
      <protection locked="0"/>
    </xf>
    <xf numFmtId="0" fontId="15" fillId="0" borderId="0" xfId="55" applyFont="1">
      <alignment horizontal="left" vertical="top"/>
    </xf>
    <xf numFmtId="49" fontId="54" fillId="0" borderId="0" xfId="8" applyFont="1" applyBorder="1" applyAlignment="1"/>
    <xf numFmtId="164" fontId="5" fillId="0" borderId="0" xfId="4" applyNumberFormat="1" applyFont="1" applyFill="1" applyBorder="1"/>
    <xf numFmtId="9" fontId="5" fillId="0" borderId="0" xfId="1" applyFont="1" applyFill="1" applyBorder="1" applyAlignment="1">
      <alignment horizontal="right"/>
    </xf>
    <xf numFmtId="0" fontId="24" fillId="0" borderId="0" xfId="0" applyFont="1"/>
    <xf numFmtId="0" fontId="3" fillId="0" borderId="0" xfId="55" applyFont="1" applyFill="1">
      <alignment horizontal="left" vertical="top"/>
    </xf>
    <xf numFmtId="0" fontId="25" fillId="0" borderId="0" xfId="0" applyFont="1" applyAlignment="1" applyProtection="1">
      <alignment vertical="center"/>
      <protection locked="0"/>
    </xf>
    <xf numFmtId="0" fontId="2" fillId="2" borderId="25" xfId="2" applyFont="1" applyBorder="1" applyAlignment="1" applyProtection="1">
      <alignment horizontal="left" wrapText="1"/>
      <protection locked="0"/>
    </xf>
    <xf numFmtId="0" fontId="5" fillId="0" borderId="11" xfId="0" applyFont="1" applyFill="1" applyBorder="1" applyAlignment="1">
      <alignment horizontal="right"/>
    </xf>
    <xf numFmtId="9" fontId="5" fillId="0" borderId="29" xfId="1" applyFont="1" applyBorder="1" applyAlignment="1" applyProtection="1">
      <alignment horizontal="right"/>
      <protection locked="0"/>
    </xf>
    <xf numFmtId="3" fontId="5" fillId="0" borderId="14" xfId="1" applyNumberFormat="1" applyFont="1" applyBorder="1" applyAlignment="1" applyProtection="1">
      <alignment horizontal="right"/>
      <protection locked="0"/>
    </xf>
    <xf numFmtId="0" fontId="47" fillId="0" borderId="27" xfId="0" applyFont="1" applyBorder="1" applyProtection="1">
      <protection locked="0"/>
    </xf>
    <xf numFmtId="0" fontId="47" fillId="0" borderId="0" xfId="0" applyFont="1" applyBorder="1" applyProtection="1">
      <protection locked="0"/>
    </xf>
    <xf numFmtId="0" fontId="5" fillId="0" borderId="0" xfId="0" applyFont="1" applyBorder="1" applyProtection="1">
      <protection locked="0"/>
    </xf>
    <xf numFmtId="0" fontId="5" fillId="0" borderId="26" xfId="0" applyFont="1" applyBorder="1" applyProtection="1">
      <protection locked="0"/>
    </xf>
    <xf numFmtId="3" fontId="5" fillId="0" borderId="16" xfId="0" applyNumberFormat="1" applyFont="1" applyBorder="1" applyProtection="1">
      <protection locked="0"/>
    </xf>
    <xf numFmtId="165" fontId="5" fillId="0" borderId="16" xfId="1" applyNumberFormat="1" applyFont="1" applyBorder="1" applyProtection="1">
      <protection locked="0"/>
    </xf>
    <xf numFmtId="0" fontId="3" fillId="0" borderId="0" xfId="0" applyFont="1" applyBorder="1"/>
    <xf numFmtId="9" fontId="5" fillId="0" borderId="0" xfId="1" applyFont="1" applyBorder="1" applyAlignment="1" applyProtection="1">
      <alignment horizontal="right"/>
      <protection locked="0"/>
    </xf>
    <xf numFmtId="9" fontId="5" fillId="0" borderId="19" xfId="1" applyFont="1" applyBorder="1" applyAlignment="1" applyProtection="1">
      <alignment horizontal="right"/>
      <protection locked="0"/>
    </xf>
    <xf numFmtId="0" fontId="5" fillId="0" borderId="16" xfId="0" applyFont="1" applyFill="1" applyBorder="1"/>
    <xf numFmtId="164" fontId="56" fillId="0" borderId="0" xfId="4" applyNumberFormat="1" applyFont="1" applyBorder="1"/>
    <xf numFmtId="164" fontId="56" fillId="0" borderId="0" xfId="0" applyNumberFormat="1" applyFont="1" applyBorder="1" applyAlignment="1">
      <alignment horizontal="right"/>
    </xf>
    <xf numFmtId="164" fontId="56" fillId="0" borderId="0" xfId="0" applyNumberFormat="1" applyFont="1" applyBorder="1"/>
    <xf numFmtId="9" fontId="56" fillId="0" borderId="0" xfId="1" applyFont="1" applyBorder="1" applyAlignment="1">
      <alignment horizontal="right"/>
    </xf>
    <xf numFmtId="0" fontId="5" fillId="0" borderId="0" xfId="0" applyFont="1" applyBorder="1" applyAlignment="1">
      <alignment vertical="top"/>
    </xf>
    <xf numFmtId="0" fontId="26" fillId="0" borderId="0" xfId="0" applyFont="1" applyBorder="1" applyAlignment="1">
      <alignment vertical="center"/>
    </xf>
    <xf numFmtId="164" fontId="5" fillId="0" borderId="0" xfId="0" applyNumberFormat="1" applyFont="1" applyBorder="1" applyAlignment="1">
      <alignment vertical="top"/>
    </xf>
    <xf numFmtId="164" fontId="5" fillId="0" borderId="0" xfId="4" applyNumberFormat="1" applyFont="1" applyBorder="1" applyAlignment="1">
      <alignment vertical="top"/>
    </xf>
    <xf numFmtId="9" fontId="5" fillId="0" borderId="0" xfId="1" applyFont="1" applyBorder="1" applyAlignment="1">
      <alignment vertical="top"/>
    </xf>
    <xf numFmtId="3" fontId="5" fillId="0" borderId="4" xfId="4" applyNumberFormat="1" applyFont="1" applyBorder="1"/>
    <xf numFmtId="9" fontId="5" fillId="0" borderId="4" xfId="1" applyFont="1" applyBorder="1" applyAlignment="1">
      <alignment horizontal="right"/>
    </xf>
    <xf numFmtId="9" fontId="5" fillId="0" borderId="4" xfId="1" applyFont="1" applyFill="1" applyBorder="1" applyAlignment="1">
      <alignment horizontal="right"/>
    </xf>
    <xf numFmtId="9" fontId="5" fillId="0" borderId="14" xfId="1" applyFont="1" applyFill="1" applyBorder="1" applyAlignment="1">
      <alignment horizontal="right"/>
    </xf>
    <xf numFmtId="9" fontId="5" fillId="0" borderId="4" xfId="1" applyFont="1" applyBorder="1"/>
    <xf numFmtId="165" fontId="5" fillId="0" borderId="4" xfId="1" applyNumberFormat="1" applyFont="1" applyFill="1" applyBorder="1" applyAlignment="1">
      <alignment horizontal="right"/>
    </xf>
    <xf numFmtId="9" fontId="5" fillId="0" borderId="4" xfId="5" applyNumberFormat="1" applyFont="1" applyBorder="1" applyAlignment="1">
      <alignment horizontal="right" vertical="top" wrapText="1"/>
    </xf>
    <xf numFmtId="3" fontId="5" fillId="0" borderId="4" xfId="0" applyNumberFormat="1" applyFont="1" applyFill="1" applyBorder="1" applyAlignment="1">
      <alignment horizontal="right"/>
    </xf>
    <xf numFmtId="49" fontId="5" fillId="0" borderId="4" xfId="0" applyNumberFormat="1" applyFont="1" applyBorder="1" applyAlignment="1">
      <alignment horizontal="right"/>
    </xf>
    <xf numFmtId="1" fontId="5" fillId="0" borderId="4" xfId="1" applyNumberFormat="1" applyFont="1" applyFill="1" applyBorder="1" applyAlignment="1">
      <alignment horizontal="right"/>
    </xf>
    <xf numFmtId="3" fontId="5" fillId="0" borderId="4" xfId="4" applyNumberFormat="1" applyFont="1" applyFill="1" applyBorder="1"/>
    <xf numFmtId="3" fontId="5" fillId="0" borderId="4" xfId="1" applyNumberFormat="1" applyFont="1" applyFill="1" applyBorder="1" applyAlignment="1">
      <alignment horizontal="right"/>
    </xf>
    <xf numFmtId="0" fontId="23" fillId="0" borderId="0" xfId="0" applyFont="1" applyBorder="1"/>
    <xf numFmtId="0" fontId="23" fillId="0" borderId="0" xfId="0" applyFont="1" applyBorder="1" applyAlignment="1">
      <alignment vertical="top"/>
    </xf>
    <xf numFmtId="165" fontId="5" fillId="0" borderId="4" xfId="5" applyNumberFormat="1" applyFont="1" applyBorder="1" applyAlignment="1">
      <alignment horizontal="right" vertical="top" wrapText="1"/>
    </xf>
    <xf numFmtId="164" fontId="5" fillId="0" borderId="16" xfId="4" applyNumberFormat="1" applyFont="1" applyBorder="1" applyProtection="1">
      <protection locked="0"/>
    </xf>
    <xf numFmtId="164" fontId="5" fillId="0" borderId="4" xfId="4" applyNumberFormat="1" applyFont="1" applyBorder="1" applyAlignment="1" applyProtection="1">
      <alignment horizontal="right"/>
      <protection locked="0"/>
    </xf>
    <xf numFmtId="165" fontId="5" fillId="0" borderId="4" xfId="4" applyNumberFormat="1" applyFont="1" applyBorder="1" applyProtection="1">
      <protection locked="0"/>
    </xf>
    <xf numFmtId="165" fontId="5" fillId="0" borderId="19" xfId="0" applyNumberFormat="1" applyFont="1" applyBorder="1" applyProtection="1">
      <protection locked="0"/>
    </xf>
    <xf numFmtId="165" fontId="5" fillId="0" borderId="20" xfId="4" applyNumberFormat="1" applyFont="1" applyBorder="1" applyProtection="1">
      <protection locked="0"/>
    </xf>
    <xf numFmtId="0" fontId="55" fillId="0" borderId="0" xfId="0" applyFont="1" applyBorder="1"/>
    <xf numFmtId="0" fontId="47" fillId="0" borderId="0" xfId="0" applyFont="1" applyBorder="1" applyAlignment="1" applyProtection="1">
      <protection locked="0"/>
    </xf>
    <xf numFmtId="0" fontId="25" fillId="0" borderId="0" xfId="0" applyFont="1" applyAlignment="1">
      <alignment vertical="top"/>
    </xf>
    <xf numFmtId="0" fontId="25" fillId="0" borderId="0" xfId="0" applyFont="1" applyBorder="1" applyAlignment="1" applyProtection="1">
      <alignment vertical="center"/>
      <protection locked="0"/>
    </xf>
    <xf numFmtId="9" fontId="5" fillId="0" borderId="14" xfId="1" applyFont="1" applyBorder="1"/>
    <xf numFmtId="9" fontId="5" fillId="0" borderId="14" xfId="1" applyFont="1" applyBorder="1" applyAlignment="1">
      <alignment horizontal="right"/>
    </xf>
    <xf numFmtId="0" fontId="5" fillId="0" borderId="11" xfId="0" applyFont="1" applyBorder="1" applyAlignment="1" applyProtection="1">
      <alignment horizontal="right"/>
      <protection locked="0"/>
    </xf>
    <xf numFmtId="0" fontId="45" fillId="0" borderId="19" xfId="0" applyFont="1" applyFill="1" applyBorder="1"/>
    <xf numFmtId="3" fontId="5" fillId="0" borderId="19" xfId="0" applyNumberFormat="1" applyFont="1" applyFill="1" applyBorder="1" applyAlignment="1">
      <alignment horizontal="right"/>
    </xf>
    <xf numFmtId="3" fontId="5" fillId="0" borderId="20" xfId="4" applyNumberFormat="1" applyFont="1" applyBorder="1" applyAlignment="1">
      <alignment horizontal="right"/>
    </xf>
    <xf numFmtId="3" fontId="5" fillId="0" borderId="20" xfId="0" applyNumberFormat="1" applyFont="1" applyBorder="1" applyAlignment="1">
      <alignment horizontal="right"/>
    </xf>
    <xf numFmtId="9" fontId="5" fillId="0" borderId="20" xfId="1" applyNumberFormat="1" applyFont="1" applyBorder="1" applyAlignment="1">
      <alignment horizontal="right"/>
    </xf>
    <xf numFmtId="9" fontId="5" fillId="0" borderId="30" xfId="1" applyNumberFormat="1" applyFont="1" applyBorder="1" applyAlignment="1">
      <alignment horizontal="right"/>
    </xf>
    <xf numFmtId="0" fontId="45" fillId="0" borderId="19" xfId="0" applyFont="1" applyFill="1" applyBorder="1" applyProtection="1">
      <protection locked="0"/>
    </xf>
    <xf numFmtId="3" fontId="5" fillId="0" borderId="19" xfId="0" applyNumberFormat="1" applyFont="1" applyFill="1" applyBorder="1" applyAlignment="1" applyProtection="1">
      <alignment horizontal="right"/>
      <protection locked="0"/>
    </xf>
    <xf numFmtId="3" fontId="5" fillId="0" borderId="20" xfId="4" applyNumberFormat="1" applyFont="1" applyBorder="1" applyAlignment="1" applyProtection="1">
      <alignment horizontal="right"/>
      <protection locked="0"/>
    </xf>
    <xf numFmtId="3" fontId="5" fillId="0" borderId="20" xfId="0" applyNumberFormat="1" applyFont="1" applyBorder="1" applyAlignment="1" applyProtection="1">
      <alignment horizontal="right"/>
      <protection locked="0"/>
    </xf>
    <xf numFmtId="9" fontId="5" fillId="0" borderId="20" xfId="1" applyNumberFormat="1" applyFont="1" applyBorder="1" applyAlignment="1" applyProtection="1">
      <alignment horizontal="right"/>
      <protection locked="0"/>
    </xf>
    <xf numFmtId="9" fontId="5" fillId="0" borderId="30" xfId="1" applyNumberFormat="1" applyFont="1" applyBorder="1" applyAlignment="1" applyProtection="1">
      <alignment horizontal="right"/>
      <protection locked="0"/>
    </xf>
    <xf numFmtId="0" fontId="45" fillId="0" borderId="19" xfId="0" applyFont="1" applyBorder="1" applyProtection="1">
      <protection locked="0"/>
    </xf>
    <xf numFmtId="3" fontId="5" fillId="0" borderId="19" xfId="0" applyNumberFormat="1" applyFont="1" applyBorder="1" applyAlignment="1" applyProtection="1">
      <alignment horizontal="right"/>
      <protection locked="0"/>
    </xf>
    <xf numFmtId="3" fontId="5" fillId="0" borderId="20" xfId="4" applyNumberFormat="1" applyFont="1" applyBorder="1" applyProtection="1">
      <protection locked="0"/>
    </xf>
    <xf numFmtId="3" fontId="5" fillId="0" borderId="20" xfId="1" applyNumberFormat="1" applyFont="1" applyBorder="1" applyAlignment="1" applyProtection="1">
      <alignment horizontal="right"/>
      <protection locked="0"/>
    </xf>
    <xf numFmtId="9" fontId="5" fillId="0" borderId="30" xfId="1" applyFont="1" applyBorder="1" applyAlignment="1" applyProtection="1">
      <alignment horizontal="right"/>
      <protection locked="0"/>
    </xf>
    <xf numFmtId="3" fontId="47" fillId="2" borderId="31" xfId="2" applyNumberFormat="1" applyFont="1" applyBorder="1" applyAlignment="1">
      <alignment horizontal="center" vertical="top" wrapText="1"/>
    </xf>
    <xf numFmtId="3" fontId="47" fillId="2" borderId="32" xfId="2" applyNumberFormat="1" applyFont="1" applyBorder="1" applyAlignment="1">
      <alignment horizontal="center" vertical="top" wrapText="1"/>
    </xf>
    <xf numFmtId="3" fontId="47" fillId="2" borderId="26" xfId="2" applyNumberFormat="1" applyFont="1" applyBorder="1" applyAlignment="1">
      <alignment horizontal="center" vertical="top" wrapText="1"/>
    </xf>
    <xf numFmtId="3" fontId="47" fillId="2" borderId="33" xfId="2" applyNumberFormat="1" applyFont="1" applyBorder="1" applyAlignment="1">
      <alignment horizontal="center" vertical="top" wrapText="1"/>
    </xf>
    <xf numFmtId="3" fontId="5" fillId="0" borderId="19" xfId="0" applyNumberFormat="1" applyFont="1" applyFill="1" applyBorder="1"/>
    <xf numFmtId="164" fontId="5" fillId="0" borderId="20" xfId="4" applyNumberFormat="1" applyFont="1" applyBorder="1"/>
    <xf numFmtId="3" fontId="5" fillId="0" borderId="20" xfId="1" applyNumberFormat="1" applyFont="1" applyBorder="1" applyAlignment="1">
      <alignment horizontal="right"/>
    </xf>
    <xf numFmtId="164" fontId="5" fillId="0" borderId="19" xfId="4" applyNumberFormat="1" applyFont="1" applyBorder="1"/>
    <xf numFmtId="3" fontId="5" fillId="0" borderId="19" xfId="0" applyNumberFormat="1" applyFont="1" applyBorder="1" applyProtection="1">
      <protection locked="0"/>
    </xf>
    <xf numFmtId="3" fontId="5" fillId="0" borderId="20" xfId="4" applyNumberFormat="1" applyFont="1" applyFill="1" applyBorder="1"/>
    <xf numFmtId="3" fontId="5" fillId="0" borderId="20" xfId="1" applyNumberFormat="1" applyFont="1" applyFill="1" applyBorder="1" applyAlignment="1">
      <alignment horizontal="right"/>
    </xf>
    <xf numFmtId="9" fontId="5" fillId="0" borderId="20" xfId="1" applyFont="1" applyFill="1" applyBorder="1" applyAlignment="1">
      <alignment horizontal="right"/>
    </xf>
    <xf numFmtId="9" fontId="5" fillId="0" borderId="30" xfId="1" applyFont="1" applyFill="1" applyBorder="1" applyAlignment="1">
      <alignment horizontal="right"/>
    </xf>
    <xf numFmtId="9" fontId="5" fillId="0" borderId="20" xfId="1" applyFont="1" applyBorder="1"/>
    <xf numFmtId="9" fontId="5" fillId="0" borderId="30" xfId="1" applyFont="1" applyBorder="1"/>
    <xf numFmtId="3" fontId="5" fillId="0" borderId="20" xfId="4" applyNumberFormat="1" applyFont="1" applyBorder="1"/>
    <xf numFmtId="9" fontId="5" fillId="0" borderId="20" xfId="1" applyFont="1" applyBorder="1" applyAlignment="1">
      <alignment horizontal="right"/>
    </xf>
    <xf numFmtId="0" fontId="5" fillId="0" borderId="19" xfId="0" applyFont="1" applyBorder="1" applyAlignment="1" applyProtection="1">
      <alignment horizontal="right"/>
      <protection locked="0"/>
    </xf>
    <xf numFmtId="0" fontId="5" fillId="0" borderId="27" xfId="0" applyFont="1" applyBorder="1" applyAlignment="1" applyProtection="1">
      <alignment horizontal="right"/>
      <protection locked="0"/>
    </xf>
    <xf numFmtId="9" fontId="5" fillId="0" borderId="20" xfId="4" applyNumberFormat="1" applyFont="1" applyBorder="1" applyAlignment="1">
      <alignment horizontal="right"/>
    </xf>
    <xf numFmtId="9" fontId="5" fillId="0" borderId="16" xfId="1" applyNumberFormat="1" applyFont="1" applyFill="1" applyBorder="1"/>
    <xf numFmtId="9" fontId="5" fillId="0" borderId="16" xfId="1" applyNumberFormat="1" applyFont="1" applyBorder="1" applyProtection="1">
      <protection locked="0"/>
    </xf>
    <xf numFmtId="165" fontId="5" fillId="0" borderId="20" xfId="1" applyNumberFormat="1" applyFont="1" applyBorder="1" applyAlignment="1">
      <alignment horizontal="right"/>
    </xf>
    <xf numFmtId="165" fontId="5" fillId="0" borderId="14" xfId="1" applyNumberFormat="1" applyFont="1" applyBorder="1" applyAlignment="1">
      <alignment horizontal="right"/>
    </xf>
    <xf numFmtId="165" fontId="5" fillId="0" borderId="14" xfId="1" applyNumberFormat="1" applyFont="1" applyBorder="1" applyAlignment="1" applyProtection="1">
      <alignment horizontal="right"/>
      <protection locked="0"/>
    </xf>
    <xf numFmtId="165" fontId="5" fillId="0" borderId="20" xfId="1" applyNumberFormat="1" applyFont="1" applyBorder="1" applyAlignment="1" applyProtection="1">
      <alignment horizontal="right"/>
      <protection locked="0"/>
    </xf>
    <xf numFmtId="165" fontId="5" fillId="0" borderId="14" xfId="1" applyNumberFormat="1" applyFont="1" applyFill="1" applyBorder="1" applyAlignment="1" applyProtection="1">
      <alignment horizontal="right"/>
      <protection locked="0"/>
    </xf>
    <xf numFmtId="165" fontId="5" fillId="0" borderId="21" xfId="1" applyNumberFormat="1" applyFont="1" applyBorder="1" applyAlignment="1" applyProtection="1">
      <alignment horizontal="right"/>
      <protection locked="0"/>
    </xf>
    <xf numFmtId="165" fontId="5" fillId="0" borderId="30" xfId="1" applyNumberFormat="1" applyFont="1" applyBorder="1" applyAlignment="1" applyProtection="1">
      <alignment horizontal="right"/>
      <protection locked="0"/>
    </xf>
    <xf numFmtId="165" fontId="5" fillId="0" borderId="4" xfId="1" applyNumberFormat="1" applyFont="1" applyBorder="1"/>
    <xf numFmtId="165" fontId="5" fillId="0" borderId="30" xfId="1" applyNumberFormat="1" applyFont="1" applyFill="1" applyBorder="1" applyAlignment="1">
      <alignment horizontal="right"/>
    </xf>
    <xf numFmtId="49" fontId="27" fillId="0" borderId="0" xfId="8" applyFont="1" applyBorder="1" applyAlignment="1">
      <alignment horizontal="left"/>
    </xf>
    <xf numFmtId="0" fontId="2" fillId="2" borderId="22" xfId="2" applyFont="1" applyBorder="1" applyAlignment="1">
      <alignment horizontal="center" vertical="top"/>
    </xf>
    <xf numFmtId="0" fontId="2" fillId="2" borderId="15" xfId="2" applyFont="1" applyBorder="1" applyAlignment="1">
      <alignment horizontal="center" vertical="top"/>
    </xf>
    <xf numFmtId="0" fontId="2" fillId="2" borderId="12" xfId="2" applyFont="1" applyBorder="1" applyAlignment="1">
      <alignment horizontal="center" vertical="top"/>
    </xf>
    <xf numFmtId="0" fontId="2" fillId="37" borderId="23" xfId="2" applyFont="1" applyFill="1" applyBorder="1" applyAlignment="1">
      <alignment horizontal="center" vertical="center"/>
    </xf>
    <xf numFmtId="0" fontId="2" fillId="37" borderId="24" xfId="2" applyFont="1" applyFill="1" applyBorder="1" applyAlignment="1">
      <alignment horizontal="center" vertical="center"/>
    </xf>
    <xf numFmtId="0" fontId="2" fillId="2" borderId="15" xfId="2" applyFont="1" applyBorder="1" applyAlignment="1">
      <alignment horizontal="center"/>
    </xf>
    <xf numFmtId="0" fontId="2" fillId="2" borderId="12" xfId="2" applyFont="1" applyBorder="1" applyAlignment="1">
      <alignment horizontal="center"/>
    </xf>
    <xf numFmtId="0" fontId="2" fillId="2" borderId="22" xfId="2" applyFont="1" applyBorder="1" applyAlignment="1">
      <alignment horizontal="center"/>
    </xf>
    <xf numFmtId="0" fontId="2" fillId="2" borderId="17" xfId="2" applyFont="1" applyBorder="1" applyAlignment="1">
      <alignment horizontal="center"/>
    </xf>
    <xf numFmtId="0" fontId="2" fillId="2" borderId="18" xfId="2" applyFont="1" applyBorder="1" applyAlignment="1">
      <alignment horizontal="center"/>
    </xf>
  </cellXfs>
  <cellStyles count="57">
    <cellStyle name="20% - Accent1" xfId="32" builtinId="30" hidden="1"/>
    <cellStyle name="20% - Accent2" xfId="36" builtinId="34" hidden="1"/>
    <cellStyle name="20% - Accent3" xfId="40" builtinId="38" hidden="1"/>
    <cellStyle name="20% - Accent4" xfId="44" builtinId="42" hidden="1"/>
    <cellStyle name="20% - Accent5" xfId="48" builtinId="46" hidden="1"/>
    <cellStyle name="20% - Accent6" xfId="52" builtinId="50" hidden="1"/>
    <cellStyle name="40% - Accent1" xfId="33" builtinId="31" hidden="1"/>
    <cellStyle name="40% - Accent2" xfId="37" builtinId="35" hidden="1"/>
    <cellStyle name="40% - Accent3" xfId="41" builtinId="39" hidden="1"/>
    <cellStyle name="40% - Accent4" xfId="45" builtinId="43" hidden="1"/>
    <cellStyle name="40% - Accent5" xfId="49" builtinId="47" hidden="1"/>
    <cellStyle name="40% - Accent6" xfId="53" builtinId="51" hidden="1"/>
    <cellStyle name="60% - Accent1" xfId="34" builtinId="32" hidden="1"/>
    <cellStyle name="60% - Accent2" xfId="38" builtinId="36" hidden="1"/>
    <cellStyle name="60% - Accent3" xfId="42" builtinId="40" hidden="1"/>
    <cellStyle name="60% - Accent4" xfId="46" builtinId="44" hidden="1"/>
    <cellStyle name="60% - Accent5" xfId="50" builtinId="48" hidden="1"/>
    <cellStyle name="60% - Accent6" xfId="54" builtinId="52" hidden="1"/>
    <cellStyle name="Accent1" xfId="31" builtinId="29" hidden="1"/>
    <cellStyle name="Accent2" xfId="35" builtinId="33" hidden="1"/>
    <cellStyle name="Accent3" xfId="39" builtinId="37" hidden="1"/>
    <cellStyle name="Accent4" xfId="43" builtinId="41" hidden="1"/>
    <cellStyle name="Accent5" xfId="47" builtinId="45" hidden="1"/>
    <cellStyle name="Accent6" xfId="51" builtinId="49" hidden="1"/>
    <cellStyle name="Bad" xfId="20" builtinId="27" hidden="1"/>
    <cellStyle name="Body_text" xfId="5" xr:uid="{00000000-0005-0000-0000-000019000000}"/>
    <cellStyle name="Calculation" xfId="24" builtinId="22" hidden="1"/>
    <cellStyle name="Check Cell" xfId="26" builtinId="23" hidden="1"/>
    <cellStyle name="Comma" xfId="4" builtinId="3"/>
    <cellStyle name="Comma [0]" xfId="11" builtinId="6" hidden="1"/>
    <cellStyle name="Currency" xfId="12" builtinId="4" hidden="1"/>
    <cellStyle name="Currency [0]" xfId="13" builtinId="7" hidden="1"/>
    <cellStyle name="Explanatory Text" xfId="29" builtinId="53" hidden="1"/>
    <cellStyle name="Figure_title" xfId="56" xr:uid="{00000000-0005-0000-0000-000021000000}"/>
    <cellStyle name="Followed Hyperlink" xfId="10" builtinId="9" customBuiltin="1"/>
    <cellStyle name="Good" xfId="19" builtinId="26" hidden="1"/>
    <cellStyle name="Header_row" xfId="2" xr:uid="{00000000-0005-0000-0000-000024000000}"/>
    <cellStyle name="Heading 1" xfId="15" builtinId="16" customBuiltin="1"/>
    <cellStyle name="Heading 1 4" xfId="6" xr:uid="{00000000-0005-0000-0000-000026000000}"/>
    <cellStyle name="Heading 2" xfId="16" builtinId="17" customBuiltin="1"/>
    <cellStyle name="Heading 2 4" xfId="7" xr:uid="{00000000-0005-0000-0000-000028000000}"/>
    <cellStyle name="Heading 3" xfId="17" builtinId="18" customBuiltin="1"/>
    <cellStyle name="Heading 4" xfId="18" builtinId="19" customBuiltin="1"/>
    <cellStyle name="Hyperlink" xfId="8" builtinId="8"/>
    <cellStyle name="Input" xfId="22" builtinId="20" hidden="1"/>
    <cellStyle name="Linked Cell" xfId="25" builtinId="24" hidden="1"/>
    <cellStyle name="Neutral" xfId="21" builtinId="28" hidden="1"/>
    <cellStyle name="Normal" xfId="0" builtinId="0" customBuiltin="1"/>
    <cellStyle name="Note" xfId="28" builtinId="10" hidden="1"/>
    <cellStyle name="Notes_sources" xfId="55" xr:uid="{00000000-0005-0000-0000-000031000000}"/>
    <cellStyle name="Output" xfId="23" builtinId="21" hidden="1"/>
    <cellStyle name="Percent" xfId="1" builtinId="5"/>
    <cellStyle name="Sub_row" xfId="9" xr:uid="{00000000-0005-0000-0000-000034000000}"/>
    <cellStyle name="Table_title" xfId="3" xr:uid="{00000000-0005-0000-0000-000035000000}"/>
    <cellStyle name="Title" xfId="14" builtinId="15" hidden="1"/>
    <cellStyle name="Total" xfId="30" builtinId="25" hidden="1"/>
    <cellStyle name="Warning Text" xfId="27" builtinId="11" hidden="1"/>
  </cellStyles>
  <dxfs count="2481">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auto="1"/>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top style="thin">
          <color auto="1"/>
        </top>
        <bottom style="thin">
          <color auto="1"/>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auto="1"/>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top style="thin">
          <color auto="1"/>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3" formatCode="#,##0"/>
      <alignment horizontal="center" vertical="top" textRotation="0" wrapText="1" indent="0" justifyLastLine="0" shrinkToFit="0" readingOrder="0"/>
      <border diagonalUp="0" diagonalDown="0" outline="0">
        <left style="thin">
          <color theme="0"/>
        </left>
        <right style="thin">
          <color theme="0"/>
        </right>
        <top/>
        <bottom/>
      </border>
    </dxf>
  </dxfs>
  <tableStyles count="0" defaultPivotStyle="PivotStyleMedium9"/>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4488198</xdr:colOff>
      <xdr:row>22</xdr:row>
      <xdr:rowOff>161943</xdr:rowOff>
    </xdr:from>
    <xdr:to>
      <xdr:col>0</xdr:col>
      <xdr:colOff>6225558</xdr:colOff>
      <xdr:row>22</xdr:row>
      <xdr:rowOff>984903</xdr:rowOff>
    </xdr:to>
    <xdr:pic>
      <xdr:nvPicPr>
        <xdr:cNvPr id="3" name="Picture 2" descr="logo of the Canadian Institute for Health Information (CIHI)" title="Canadian Institute for Health Informatio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8198" y="8934468"/>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AO11" totalsRowShown="0" headerRowDxfId="2480" dataDxfId="2479" tableBorderDxfId="2478" headerRowCellStyle="Header_row" dataCellStyle="Percent">
  <tableColumns count="41">
    <tableColumn id="1" xr3:uid="{00000000-0010-0000-0000-000001000000}" name="Family physicians service groups" dataDxfId="2477"/>
    <tableColumn id="2" xr3:uid="{00000000-0010-0000-0000-000002000000}" name="_x000a__x000a_January 2019_x000a_Number of services, pre-pandemic" dataDxfId="2476"/>
    <tableColumn id="3" xr3:uid="{00000000-0010-0000-0000-000003000000}" name="_x000a__x000a_February 2019_x000a_Number of services, pre-pandemic" dataDxfId="2475"/>
    <tableColumn id="4" xr3:uid="{00000000-0010-0000-0000-000004000000}" name="_x000a__x000a_March 2019_x000a_Number of services, pre-pandemic" dataDxfId="2474" dataCellStyle="Comma"/>
    <tableColumn id="5" xr3:uid="{00000000-0010-0000-0000-000005000000}" name="_x000a__x000a_April 2019 _x000a_Number of services, pre-pandemic" dataDxfId="2473" dataCellStyle="Comma"/>
    <tableColumn id="6" xr3:uid="{00000000-0010-0000-0000-000006000000}" name="_x000a__x000a_May 2019 _x000a_Number of services, pre-pandemic" dataDxfId="2472" dataCellStyle="Comma"/>
    <tableColumn id="7" xr3:uid="{00000000-0010-0000-0000-000007000000}" name="_x000a__x000a_June 2019_x000a_Number of services, pre-pandemic" dataDxfId="2471" dataCellStyle="Comma"/>
    <tableColumn id="8" xr3:uid="{00000000-0010-0000-0000-000008000000}" name="_x000a__x000a_July 2019_x000a_Number of services, pre-pandemic" dataDxfId="2470" dataCellStyle="Comma"/>
    <tableColumn id="9" xr3:uid="{00000000-0010-0000-0000-000009000000}" name="_x000a__x000a_August 2019_x000a_Number of services, pre-pandemic" dataDxfId="2469" dataCellStyle="Comma"/>
    <tableColumn id="10" xr3:uid="{00000000-0010-0000-0000-00000A000000}" name="_x000a__x000a_September 2019_x000a_Number of services, pre-pandemic" dataDxfId="2468" dataCellStyle="Comma"/>
    <tableColumn id="11" xr3:uid="{00000000-0010-0000-0000-00000B000000}" name="_x000a__x000a_October 2019_x000a_Number of services, pre-pandemic" dataDxfId="2467" dataCellStyle="Comma"/>
    <tableColumn id="12" xr3:uid="{00000000-0010-0000-0000-00000C000000}" name="_x000a__x000a_November 2019_x000a_Number of services, pre-pandemic" dataDxfId="2466" dataCellStyle="Comma"/>
    <tableColumn id="13" xr3:uid="{00000000-0010-0000-0000-00000D000000}" name="_x000a__x000a_December 2019_x000a_Number of services, pre-pandemic" dataDxfId="2465" dataCellStyle="Comma"/>
    <tableColumn id="14" xr3:uid="{00000000-0010-0000-0000-00000E000000}" name="January to December 2019 (monthly average)_x000a_Number of services, pre-pandemic" dataDxfId="2464" dataCellStyle="Comma"/>
    <tableColumn id="15" xr3:uid="{00000000-0010-0000-0000-00000F000000}" name="_x000a__x000a_March 2020_x000a_Number of services, pandemic period" dataDxfId="2463" dataCellStyle="Comma"/>
    <tableColumn id="16" xr3:uid="{00000000-0010-0000-0000-000010000000}" name="_x000a__x000a_April 2020_x000a_Number of services, pandemic period" dataDxfId="2462" dataCellStyle="Comma"/>
    <tableColumn id="17" xr3:uid="{00000000-0010-0000-0000-000011000000}" name="_x000a__x000a_May 2020_x000a_Number of services, pandemic period" dataDxfId="2461" dataCellStyle="Comma"/>
    <tableColumn id="18" xr3:uid="{00000000-0010-0000-0000-000012000000}" name="_x000a__x000a_June 2020_x000a_Number of services, pandemic period" dataDxfId="2460" dataCellStyle="Comma"/>
    <tableColumn id="19" xr3:uid="{00000000-0010-0000-0000-000013000000}" name="_x000a__x000a_July 2020_x000a_Number of services, pandemic period" dataDxfId="2459" dataCellStyle="Comma"/>
    <tableColumn id="20" xr3:uid="{00000000-0010-0000-0000-000014000000}" name="_x000a__x000a_August 2020 _x000a_Number of services, pandemic period" dataDxfId="2458" dataCellStyle="Comma"/>
    <tableColumn id="21" xr3:uid="{00000000-0010-0000-0000-000015000000}" name="_x000a__x000a_September 2020_x000a_Number of services, pandemic period" dataDxfId="2457" dataCellStyle="Comma"/>
    <tableColumn id="22" xr3:uid="{00000000-0010-0000-0000-000016000000}" name="_x000a__x000a_October 2020_x000a_Number of services, pandemic period" dataDxfId="2456" dataCellStyle="Comma"/>
    <tableColumn id="23" xr3:uid="{00000000-0010-0000-0000-000017000000}" name="_x000a__x000a_November 2020_x000a_Number of services, pandemic period" dataDxfId="2455" dataCellStyle="Comma"/>
    <tableColumn id="24" xr3:uid="{00000000-0010-0000-0000-000018000000}" name="_x000a__x000a_December 2020_x000a_Number of services, pandemic period" dataDxfId="2454" dataCellStyle="Comma"/>
    <tableColumn id="25" xr3:uid="{00000000-0010-0000-0000-000019000000}" name="_x000a__x000a_January 2021_x000a_Number of services, pandemic period" dataDxfId="2453" dataCellStyle="Comma"/>
    <tableColumn id="26" xr3:uid="{00000000-0010-0000-0000-00001A000000}" name="_x000a__x000a_February 2021_x000a_Number of services, pandemic period" dataDxfId="2452" dataCellStyle="Comma"/>
    <tableColumn id="27" xr3:uid="{00000000-0010-0000-0000-00001B000000}" name="_x000a__x000a_March 2021_x000a_Number of services, pandemic period" dataDxfId="2451" dataCellStyle="Comma"/>
    <tableColumn id="28" xr3:uid="{00000000-0010-0000-0000-00001C000000}" name="March 2020 to March 2021 (monthly average)_x000a_Number of services, pandemic period" dataDxfId="2450"/>
    <tableColumn id="29" xr3:uid="{00000000-0010-0000-0000-00001D000000}" name="_x000a_March 2019 to March 2020_x000a_Percentage change, pre-pandemic to pandemic period" dataDxfId="2449" dataCellStyle="Percent"/>
    <tableColumn id="30" xr3:uid="{00000000-0010-0000-0000-00001E000000}" name="_x000a_April 2019 to April 2020_x000a_Percentage change, pre-pandemic to pandemic period" dataDxfId="2448" dataCellStyle="Percent"/>
    <tableColumn id="31" xr3:uid="{00000000-0010-0000-0000-00001F000000}" name="_x000a_May 2019 to May 2020_x000a_Percentage change, pre-pandemic to pandemic period" dataDxfId="2447" dataCellStyle="Percent"/>
    <tableColumn id="32" xr3:uid="{00000000-0010-0000-0000-000020000000}" name="_x000a_June 2019 to June 2020_x000a_Percentage change, pre-pandemic to pandemic period" dataDxfId="2446" dataCellStyle="Percent"/>
    <tableColumn id="33" xr3:uid="{00000000-0010-0000-0000-000021000000}" name="_x000a_July 2019 to July 2020_x000a_Percentage change, pre-pandemic to pandemic period" dataDxfId="2445" dataCellStyle="Percent"/>
    <tableColumn id="34" xr3:uid="{00000000-0010-0000-0000-000022000000}" name="_x000a_August 2019 to August 2020_x000a_Percentage change, pre-pandemic to pandemic period" dataDxfId="2444" dataCellStyle="Percent"/>
    <tableColumn id="35" xr3:uid="{00000000-0010-0000-0000-000023000000}" name="_x000a_September 2019 to September 2020_x000a_Percentage change, pre-pandemic to pandemic period" dataDxfId="2443" dataCellStyle="Percent"/>
    <tableColumn id="36" xr3:uid="{00000000-0010-0000-0000-000024000000}" name="_x000a_October 2019 to October 2020_x000a_Percentage change, pre-pandemic to pandemic period" dataDxfId="2442" dataCellStyle="Percent"/>
    <tableColumn id="37" xr3:uid="{00000000-0010-0000-0000-000025000000}" name="_x000a_November 2019 to November 2020_x000a_Percentage change, pre-pandemic to pandemic period" dataDxfId="2441" dataCellStyle="Percent"/>
    <tableColumn id="38" xr3:uid="{00000000-0010-0000-0000-000026000000}" name="_x000a_December 2019 to December 2020_x000a_Percentage change, pre-pandemic to pandemic period" dataDxfId="2440" dataCellStyle="Percent"/>
    <tableColumn id="39" xr3:uid="{00000000-0010-0000-0000-000027000000}" name="_x000a_January 2019 to January 2021_x000a_Percentage change, pre-pandemic to pandemic period" dataDxfId="2439" dataCellStyle="Percent"/>
    <tableColumn id="40" xr3:uid="{00000000-0010-0000-0000-000028000000}" name="_x000a_February 2019 to February 2021_x000a_Percentage change, pre-pandemic to pandemic period" dataDxfId="2438" dataCellStyle="Percent"/>
    <tableColumn id="41" xr3:uid="{00000000-0010-0000-0000-000029000000}" name="_x000a_March 2019 to March 2021_x000a_Percentage change, pre-pandemic to pandemic period" dataDxfId="2437" dataCellStyle="Percent"/>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10" displayName="Table10" ref="A188:AO193" totalsRowShown="0" headerRowDxfId="2145" dataDxfId="2144" tableBorderDxfId="2143" headerRowCellStyle="Header_row" dataCellStyle="Percent">
  <tableColumns count="41">
    <tableColumn id="1" xr3:uid="{00000000-0010-0000-0900-000001000000}" name="Family physicians service groups" dataDxfId="2142"/>
    <tableColumn id="2" xr3:uid="{00000000-0010-0000-0900-000002000000}" name="_x000a__x000a_January 2019_x000a_Number of services, pre-pandemic" dataDxfId="2141"/>
    <tableColumn id="3" xr3:uid="{00000000-0010-0000-0900-000003000000}" name="_x000a__x000a_February 2019_x000a_Number of services, pre-pandemic" dataDxfId="2140"/>
    <tableColumn id="4" xr3:uid="{00000000-0010-0000-0900-000004000000}" name="_x000a__x000a_March 2019_x000a_Number of services, pre-pandemic" dataDxfId="2139" dataCellStyle="Comma"/>
    <tableColumn id="5" xr3:uid="{00000000-0010-0000-0900-000005000000}" name="_x000a__x000a_April 2019 _x000a_Number of services, pre-pandemic" dataDxfId="2138" dataCellStyle="Comma"/>
    <tableColumn id="6" xr3:uid="{00000000-0010-0000-0900-000006000000}" name="_x000a__x000a_May 2019 _x000a_Number of services, pre-pandemic" dataDxfId="2137" dataCellStyle="Comma"/>
    <tableColumn id="7" xr3:uid="{00000000-0010-0000-0900-000007000000}" name="_x000a__x000a_June 2019_x000a_Number of services, pre-pandemic" dataDxfId="2136" dataCellStyle="Comma"/>
    <tableColumn id="8" xr3:uid="{00000000-0010-0000-0900-000008000000}" name="_x000a__x000a_July 2019_x000a_Number of services, pre-pandemic" dataDxfId="2135" dataCellStyle="Comma"/>
    <tableColumn id="9" xr3:uid="{00000000-0010-0000-0900-000009000000}" name="_x000a__x000a_August 2019_x000a_Number of services, pre-pandemic" dataDxfId="2134" dataCellStyle="Comma"/>
    <tableColumn id="10" xr3:uid="{00000000-0010-0000-0900-00000A000000}" name="_x000a__x000a_September 2019_x000a_Number of services, pre-pandemic" dataDxfId="2133" dataCellStyle="Comma"/>
    <tableColumn id="11" xr3:uid="{00000000-0010-0000-0900-00000B000000}" name="_x000a__x000a_October 2019_x000a_Number of services, pre-pandemic" dataDxfId="2132" dataCellStyle="Comma"/>
    <tableColumn id="12" xr3:uid="{00000000-0010-0000-0900-00000C000000}" name="_x000a__x000a_November 2019_x000a_Number of services, pre-pandemic" dataDxfId="2131" dataCellStyle="Comma"/>
    <tableColumn id="13" xr3:uid="{00000000-0010-0000-0900-00000D000000}" name="_x000a__x000a_December 2019_x000a_Number of services, pre-pandemic" dataDxfId="2130" dataCellStyle="Comma"/>
    <tableColumn id="14" xr3:uid="{00000000-0010-0000-0900-00000E000000}" name="January to December 2019 (monthly average)_x000a_Number of services, pre-pandemic" dataDxfId="2129" dataCellStyle="Comma"/>
    <tableColumn id="15" xr3:uid="{00000000-0010-0000-0900-00000F000000}" name="_x000a__x000a_March 2020_x000a_Number of services, pandemic period" dataDxfId="2128" dataCellStyle="Comma"/>
    <tableColumn id="16" xr3:uid="{00000000-0010-0000-0900-000010000000}" name="_x000a__x000a_April 2020_x000a_Number of services, pandemic period" dataDxfId="2127" dataCellStyle="Comma"/>
    <tableColumn id="17" xr3:uid="{00000000-0010-0000-0900-000011000000}" name="_x000a__x000a_May 2020_x000a_Number of services, pandemic period" dataDxfId="2126" dataCellStyle="Comma"/>
    <tableColumn id="18" xr3:uid="{00000000-0010-0000-0900-000012000000}" name="_x000a__x000a_June 2020_x000a_Number of services, pandemic period" dataDxfId="2125" dataCellStyle="Comma"/>
    <tableColumn id="19" xr3:uid="{00000000-0010-0000-0900-000013000000}" name="_x000a__x000a_July 2020_x000a_Number of services, pandemic period" dataDxfId="2124" dataCellStyle="Comma"/>
    <tableColumn id="20" xr3:uid="{00000000-0010-0000-0900-000014000000}" name="_x000a__x000a_August 2020 _x000a_Number of services, pandemic period" dataDxfId="2123" dataCellStyle="Comma"/>
    <tableColumn id="21" xr3:uid="{00000000-0010-0000-0900-000015000000}" name="_x000a__x000a_September 2020_x000a_Number of services, pandemic period" dataDxfId="2122" dataCellStyle="Comma"/>
    <tableColumn id="22" xr3:uid="{00000000-0010-0000-0900-000016000000}" name="_x000a__x000a_October 2020_x000a_Number of services, pandemic period" dataDxfId="2121" dataCellStyle="Comma"/>
    <tableColumn id="23" xr3:uid="{00000000-0010-0000-0900-000017000000}" name="_x000a__x000a_November 2020_x000a_Number of services, pandemic period" dataDxfId="2120" dataCellStyle="Comma"/>
    <tableColumn id="24" xr3:uid="{00000000-0010-0000-0900-000018000000}" name="_x000a__x000a_December 2020_x000a_Number of services, pandemic period" dataDxfId="2119" dataCellStyle="Comma"/>
    <tableColumn id="25" xr3:uid="{00000000-0010-0000-0900-000019000000}" name="_x000a__x000a_January 2021_x000a_Number of services, pandemic period" dataDxfId="2118" dataCellStyle="Comma"/>
    <tableColumn id="26" xr3:uid="{00000000-0010-0000-0900-00001A000000}" name="_x000a__x000a_February 2021_x000a_Number of services, pandemic period" dataDxfId="2117" dataCellStyle="Comma"/>
    <tableColumn id="27" xr3:uid="{00000000-0010-0000-0900-00001B000000}" name="_x000a__x000a_March 2021_x000a_Number of services, pandemic period" dataDxfId="2116" dataCellStyle="Comma"/>
    <tableColumn id="28" xr3:uid="{00000000-0010-0000-0900-00001C000000}" name="March 2020 to March 2021 (monthly average)_x000a_Number of services, pandemic period" dataDxfId="2115" dataCellStyle="Percent"/>
    <tableColumn id="29" xr3:uid="{00000000-0010-0000-0900-00001D000000}" name="_x000a_March 2019 to March 2020_x000a_Percentage change, pre-pandemic to pandemic period" dataDxfId="2114" dataCellStyle="Percent"/>
    <tableColumn id="30" xr3:uid="{00000000-0010-0000-0900-00001E000000}" name="_x000a_April 2019 to April 2020_x000a_Percentage change, pre-pandemic to pandemic period" dataDxfId="2113" dataCellStyle="Percent"/>
    <tableColumn id="31" xr3:uid="{00000000-0010-0000-0900-00001F000000}" name="_x000a_May 2019 to May 2020_x000a_Percentage change, pre-pandemic to pandemic period" dataDxfId="2112" dataCellStyle="Percent"/>
    <tableColumn id="32" xr3:uid="{00000000-0010-0000-0900-000020000000}" name="_x000a_June 2019 to June 2020_x000a_Percentage change, pre-pandemic to pandemic period" dataDxfId="2111" dataCellStyle="Percent"/>
    <tableColumn id="33" xr3:uid="{00000000-0010-0000-0900-000021000000}" name="_x000a_July 2019 to July 2020_x000a_Percentage change, pre-pandemic to pandemic period" dataDxfId="2110" dataCellStyle="Percent"/>
    <tableColumn id="34" xr3:uid="{00000000-0010-0000-0900-000022000000}" name="_x000a_August 2019 to August 2020_x000a_Percentage change, pre-pandemic to pandemic period" dataDxfId="2109" dataCellStyle="Percent"/>
    <tableColumn id="35" xr3:uid="{00000000-0010-0000-0900-000023000000}" name="_x000a_September 2019 to September 2020_x000a_Percentage change, pre-pandemic to pandemic period" dataDxfId="2108" dataCellStyle="Percent"/>
    <tableColumn id="36" xr3:uid="{00000000-0010-0000-0900-000024000000}" name="_x000a_October 2019 to October 2020_x000a_Percentage change, pre-pandemic to pandemic period" dataDxfId="2107" dataCellStyle="Percent"/>
    <tableColumn id="37" xr3:uid="{00000000-0010-0000-0900-000025000000}" name="_x000a_November 2019 to November 2020_x000a_Percentage change, pre-pandemic to pandemic period" dataDxfId="2106" dataCellStyle="Percent"/>
    <tableColumn id="38" xr3:uid="{00000000-0010-0000-0900-000026000000}" name="_x000a_December 2019 to December 2020_x000a_Percentage change, pre-pandemic to pandemic period" dataDxfId="2105" dataCellStyle="Percent"/>
    <tableColumn id="39" xr3:uid="{00000000-0010-0000-0900-000027000000}" name="_x000a_January 2019 to January 2021_x000a_Percentage change, pre-pandemic to pandemic period" dataDxfId="2104" dataCellStyle="Percent"/>
    <tableColumn id="40" xr3:uid="{00000000-0010-0000-0900-000028000000}" name="_x000a_February 2019 to February 2021_x000a_Percentage change, pre-pandemic to pandemic period" dataDxfId="2103" dataCellStyle="Percent"/>
    <tableColumn id="41" xr3:uid="{00000000-0010-0000-0900-000029000000}" name="_x000a_March 2019 to March 2021_x000a_Percentage change, pre-pandemic to pandemic period" dataDxfId="2102" dataCellStyle="Percent"/>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le11" displayName="Table11" ref="A5:AO11" totalsRowShown="0" headerRowDxfId="2101" dataDxfId="2100" tableBorderDxfId="2099" headerRowCellStyle="Header_row" dataCellStyle="Percent">
  <tableColumns count="41">
    <tableColumn id="1" xr3:uid="{00000000-0010-0000-0A00-000001000000}" name="Family physicians service groups" dataDxfId="2098"/>
    <tableColumn id="2" xr3:uid="{00000000-0010-0000-0A00-000002000000}" name="_x000a__x000a_January 2019_x000a_Number of services, pre-pandemic" dataDxfId="2097"/>
    <tableColumn id="3" xr3:uid="{00000000-0010-0000-0A00-000003000000}" name="_x000a__x000a_February 2019_x000a_Number of services, pre-pandemic" dataDxfId="2096"/>
    <tableColumn id="4" xr3:uid="{00000000-0010-0000-0A00-000004000000}" name="_x000a__x000a_March 2019_x000a_Number of services, pre-pandemic" dataDxfId="2095" dataCellStyle="Comma"/>
    <tableColumn id="5" xr3:uid="{00000000-0010-0000-0A00-000005000000}" name="_x000a__x000a_April 2019 _x000a_Number of services, pre-pandemic" dataDxfId="2094" dataCellStyle="Comma"/>
    <tableColumn id="6" xr3:uid="{00000000-0010-0000-0A00-000006000000}" name="_x000a__x000a_May 2019 _x000a_Number of services, pre-pandemic" dataDxfId="2093" dataCellStyle="Comma"/>
    <tableColumn id="7" xr3:uid="{00000000-0010-0000-0A00-000007000000}" name="_x000a__x000a_June 2019_x000a_Number of services, pre-pandemic" dataDxfId="2092" dataCellStyle="Comma"/>
    <tableColumn id="8" xr3:uid="{00000000-0010-0000-0A00-000008000000}" name="_x000a__x000a_July 2019_x000a_Number of services, pre-pandemic" dataDxfId="2091" dataCellStyle="Comma"/>
    <tableColumn id="9" xr3:uid="{00000000-0010-0000-0A00-000009000000}" name="_x000a__x000a_August 2019_x000a_Number of services, pre-pandemic" dataDxfId="2090" dataCellStyle="Comma"/>
    <tableColumn id="10" xr3:uid="{00000000-0010-0000-0A00-00000A000000}" name="_x000a__x000a_September 2019_x000a_Number of services, pre-pandemic" dataDxfId="2089" dataCellStyle="Comma"/>
    <tableColumn id="11" xr3:uid="{00000000-0010-0000-0A00-00000B000000}" name="_x000a__x000a_October 2019_x000a_Number of services, pre-pandemic" dataDxfId="2088" dataCellStyle="Comma"/>
    <tableColumn id="12" xr3:uid="{00000000-0010-0000-0A00-00000C000000}" name="_x000a__x000a_November 2019_x000a_Number of services, pre-pandemic" dataDxfId="2087" dataCellStyle="Comma"/>
    <tableColumn id="13" xr3:uid="{00000000-0010-0000-0A00-00000D000000}" name="_x000a__x000a_December 2019_x000a_Number of services, pre-pandemic" dataDxfId="2086" dataCellStyle="Comma"/>
    <tableColumn id="14" xr3:uid="{00000000-0010-0000-0A00-00000E000000}" name="January to December 2019 (monthly average)_x000a_Number of services, pre-pandemic" dataDxfId="2085" dataCellStyle="Comma"/>
    <tableColumn id="15" xr3:uid="{00000000-0010-0000-0A00-00000F000000}" name="_x000a__x000a_March 2020_x000a_Number of services, pandemic period" dataDxfId="2084" dataCellStyle="Comma"/>
    <tableColumn id="16" xr3:uid="{00000000-0010-0000-0A00-000010000000}" name="_x000a__x000a_April 2020_x000a_Number of services, pandemic period" dataDxfId="2083" dataCellStyle="Comma"/>
    <tableColumn id="17" xr3:uid="{00000000-0010-0000-0A00-000011000000}" name="_x000a__x000a_May 2020_x000a_Number of services, pandemic period" dataDxfId="2082" dataCellStyle="Comma"/>
    <tableColumn id="18" xr3:uid="{00000000-0010-0000-0A00-000012000000}" name="_x000a__x000a_June 2020_x000a_Number of services, pandemic period" dataDxfId="2081" dataCellStyle="Comma"/>
    <tableColumn id="19" xr3:uid="{00000000-0010-0000-0A00-000013000000}" name="_x000a__x000a_July 2020_x000a_Number of services, pandemic period" dataDxfId="2080" dataCellStyle="Comma"/>
    <tableColumn id="20" xr3:uid="{00000000-0010-0000-0A00-000014000000}" name="_x000a__x000a_August 2020 _x000a_Number of services, pandemic period" dataDxfId="2079" dataCellStyle="Comma"/>
    <tableColumn id="21" xr3:uid="{00000000-0010-0000-0A00-000015000000}" name="_x000a__x000a_September 2020_x000a_Number of services, pandemic period" dataDxfId="2078" dataCellStyle="Comma"/>
    <tableColumn id="22" xr3:uid="{00000000-0010-0000-0A00-000016000000}" name="_x000a__x000a_October 2020_x000a_Number of services, pandemic period" dataDxfId="2077" dataCellStyle="Comma"/>
    <tableColumn id="23" xr3:uid="{00000000-0010-0000-0A00-000017000000}" name="_x000a__x000a_November 2020_x000a_Number of services, pandemic period" dataDxfId="2076" dataCellStyle="Comma"/>
    <tableColumn id="24" xr3:uid="{00000000-0010-0000-0A00-000018000000}" name="_x000a__x000a_December 2020_x000a_Number of services, pandemic period" dataDxfId="2075" dataCellStyle="Comma"/>
    <tableColumn id="25" xr3:uid="{00000000-0010-0000-0A00-000019000000}" name="_x000a__x000a_January 2021_x000a_Number of services, pandemic period" dataDxfId="2074" dataCellStyle="Comma"/>
    <tableColumn id="26" xr3:uid="{00000000-0010-0000-0A00-00001A000000}" name="_x000a__x000a_February 2021_x000a_Number of services, pandemic period" dataDxfId="2073" dataCellStyle="Comma"/>
    <tableColumn id="27" xr3:uid="{00000000-0010-0000-0A00-00001B000000}" name="_x000a__x000a_March 2021_x000a_Number of services, pandemic period" dataDxfId="2072" dataCellStyle="Comma"/>
    <tableColumn id="28" xr3:uid="{00000000-0010-0000-0A00-00001C000000}" name="March 2020 to March 2021 (monthly average)_x000a_Number of services, pandemic period" dataDxfId="2071" dataCellStyle="Percent"/>
    <tableColumn id="29" xr3:uid="{00000000-0010-0000-0A00-00001D000000}" name="_x000a_March 2019 to March 2020_x000a_Percentage change, pre-pandemic to pandemic period" dataDxfId="2070" dataCellStyle="Percent"/>
    <tableColumn id="30" xr3:uid="{00000000-0010-0000-0A00-00001E000000}" name="_x000a_April 2019 to April 2020_x000a_Percentage change, pre-pandemic to pandemic period" dataDxfId="2069" dataCellStyle="Percent"/>
    <tableColumn id="31" xr3:uid="{00000000-0010-0000-0A00-00001F000000}" name="_x000a_May 2019 to May 2020_x000a_Percentage change, pre-pandemic to pandemic period" dataDxfId="2068" dataCellStyle="Percent"/>
    <tableColumn id="32" xr3:uid="{00000000-0010-0000-0A00-000020000000}" name="_x000a_June 2019 to June 2020_x000a_Percentage change, pre-pandemic to pandemic period" dataDxfId="2067" dataCellStyle="Percent"/>
    <tableColumn id="33" xr3:uid="{00000000-0010-0000-0A00-000021000000}" name="_x000a_July 2019 to July 2020_x000a_Percentage change, pre-pandemic to pandemic period" dataDxfId="2066" dataCellStyle="Percent"/>
    <tableColumn id="34" xr3:uid="{00000000-0010-0000-0A00-000022000000}" name="_x000a_August 2019 to August 2020_x000a_Percentage change, pre-pandemic to pandemic period" dataDxfId="2065" dataCellStyle="Percent"/>
    <tableColumn id="35" xr3:uid="{00000000-0010-0000-0A00-000023000000}" name="_x000a_September 2019 to September 2020_x000a_Percentage change, pre-pandemic to pandemic period" dataDxfId="2064" dataCellStyle="Percent"/>
    <tableColumn id="36" xr3:uid="{00000000-0010-0000-0A00-000024000000}" name="_x000a_October 2019 to October 2020_x000a_Percentage change, pre-pandemic to pandemic period" dataDxfId="2063" dataCellStyle="Percent"/>
    <tableColumn id="37" xr3:uid="{00000000-0010-0000-0A00-000025000000}" name="_x000a_November 2019 to November 2020_x000a_Percentage change, pre-pandemic to pandemic period" dataDxfId="2062" dataCellStyle="Percent"/>
    <tableColumn id="38" xr3:uid="{00000000-0010-0000-0A00-000026000000}" name="_x000a_December 2019 to December 2020_x000a_Percentage change, pre-pandemic to pandemic period" dataDxfId="2061" dataCellStyle="Percent"/>
    <tableColumn id="39" xr3:uid="{00000000-0010-0000-0A00-000027000000}" name="_x000a_January 2019 to January 2021_x000a_Percentage change, pre-pandemic to pandemic period" dataDxfId="2060" dataCellStyle="Percent"/>
    <tableColumn id="40" xr3:uid="{00000000-0010-0000-0A00-000028000000}" name="_x000a_February 2019 to February 2021_x000a_Percentage change, pre-pandemic to pandemic period" dataDxfId="2059" dataCellStyle="Percent"/>
    <tableColumn id="41" xr3:uid="{00000000-0010-0000-0A00-000029000000}" name="_x000a_March 2019 to March 2021_x000a_Percentage change, pre-pandemic to pandemic period" dataDxfId="2058" dataCellStyle="Percent"/>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Table12" displayName="Table12" ref="A25:AO31" totalsRowShown="0" headerRowDxfId="2057" dataDxfId="2056" tableBorderDxfId="2055" headerRowCellStyle="Header_row" dataCellStyle="Percent">
  <tableColumns count="41">
    <tableColumn id="1" xr3:uid="{00000000-0010-0000-0B00-000001000000}" name="Medical specialists service groups" dataDxfId="2054"/>
    <tableColumn id="2" xr3:uid="{00000000-0010-0000-0B00-000002000000}" name="_x000a__x000a_January 2019_x000a_Number of services, pre-pandemic"/>
    <tableColumn id="3" xr3:uid="{00000000-0010-0000-0B00-000003000000}" name="_x000a__x000a_February 2019_x000a_Number of services, pre-pandemic"/>
    <tableColumn id="4" xr3:uid="{00000000-0010-0000-0B00-000004000000}" name="_x000a__x000a_March 2019_x000a_Number of services, pre-pandemic" dataDxfId="2053" dataCellStyle="Comma"/>
    <tableColumn id="5" xr3:uid="{00000000-0010-0000-0B00-000005000000}" name="_x000a__x000a_April 2019 _x000a_Number of services, pre-pandemic" dataDxfId="2052" dataCellStyle="Comma"/>
    <tableColumn id="6" xr3:uid="{00000000-0010-0000-0B00-000006000000}" name="_x000a__x000a_May 2019 _x000a_Number of services, pre-pandemic" dataDxfId="2051" dataCellStyle="Comma"/>
    <tableColumn id="7" xr3:uid="{00000000-0010-0000-0B00-000007000000}" name="_x000a__x000a_June 2019_x000a_Number of services, pre-pandemic" dataDxfId="2050" dataCellStyle="Comma"/>
    <tableColumn id="8" xr3:uid="{00000000-0010-0000-0B00-000008000000}" name="_x000a__x000a_July 2019_x000a_Number of services, pre-pandemic" dataDxfId="2049" dataCellStyle="Comma"/>
    <tableColumn id="9" xr3:uid="{00000000-0010-0000-0B00-000009000000}" name="_x000a__x000a_August 2019_x000a_Number of services, pre-pandemic" dataDxfId="2048" dataCellStyle="Comma"/>
    <tableColumn id="10" xr3:uid="{00000000-0010-0000-0B00-00000A000000}" name="_x000a__x000a_September 2019_x000a_Number of services, pre-pandemic" dataDxfId="2047" dataCellStyle="Comma"/>
    <tableColumn id="11" xr3:uid="{00000000-0010-0000-0B00-00000B000000}" name="_x000a__x000a_October 2019_x000a_Number of services, pre-pandemic" dataDxfId="2046" dataCellStyle="Comma"/>
    <tableColumn id="12" xr3:uid="{00000000-0010-0000-0B00-00000C000000}" name="_x000a__x000a_November 2019_x000a_Number of services, pre-pandemic" dataDxfId="2045" dataCellStyle="Comma"/>
    <tableColumn id="13" xr3:uid="{00000000-0010-0000-0B00-00000D000000}" name="_x000a__x000a_December 2019_x000a_Number of services, pre-pandemic" dataDxfId="2044" dataCellStyle="Comma"/>
    <tableColumn id="14" xr3:uid="{00000000-0010-0000-0B00-00000E000000}" name="January to December 2019 (monthly average)_x000a_Number of services, pre-pandemic" dataDxfId="2043" dataCellStyle="Comma"/>
    <tableColumn id="15" xr3:uid="{00000000-0010-0000-0B00-00000F000000}" name="_x000a__x000a_March 2020_x000a_Number of services, pandemic period" dataDxfId="2042" dataCellStyle="Comma"/>
    <tableColumn id="16" xr3:uid="{00000000-0010-0000-0B00-000010000000}" name="_x000a__x000a_April 2020_x000a_Number of services, pandemic period" dataDxfId="2041" dataCellStyle="Comma"/>
    <tableColumn id="17" xr3:uid="{00000000-0010-0000-0B00-000011000000}" name="_x000a__x000a_May 2020_x000a_Number of services, pandemic period" dataDxfId="2040" dataCellStyle="Comma"/>
    <tableColumn id="18" xr3:uid="{00000000-0010-0000-0B00-000012000000}" name="_x000a__x000a_June 2020_x000a_Number of services, pandemic period" dataDxfId="2039" dataCellStyle="Comma"/>
    <tableColumn id="19" xr3:uid="{00000000-0010-0000-0B00-000013000000}" name="_x000a__x000a_July 2020_x000a_Number of services, pandemic period" dataDxfId="2038" dataCellStyle="Comma"/>
    <tableColumn id="20" xr3:uid="{00000000-0010-0000-0B00-000014000000}" name="_x000a__x000a_August 2020 _x000a_Number of services, pandemic period" dataDxfId="2037" dataCellStyle="Comma"/>
    <tableColumn id="21" xr3:uid="{00000000-0010-0000-0B00-000015000000}" name="_x000a__x000a_September 2020_x000a_Number of services, pandemic period" dataDxfId="2036" dataCellStyle="Comma"/>
    <tableColumn id="22" xr3:uid="{00000000-0010-0000-0B00-000016000000}" name="_x000a__x000a_October 2020_x000a_Number of services, pandemic period" dataDxfId="2035" dataCellStyle="Comma"/>
    <tableColumn id="23" xr3:uid="{00000000-0010-0000-0B00-000017000000}" name="_x000a__x000a_November 2020_x000a_Number of services, pandemic period" dataDxfId="2034" dataCellStyle="Comma"/>
    <tableColumn id="24" xr3:uid="{00000000-0010-0000-0B00-000018000000}" name="_x000a__x000a_December 2020_x000a_Number of services, pandemic period" dataDxfId="2033" dataCellStyle="Comma"/>
    <tableColumn id="25" xr3:uid="{00000000-0010-0000-0B00-000019000000}" name="_x000a__x000a_January 2021_x000a_Number of services, pandemic period" dataDxfId="2032" dataCellStyle="Comma"/>
    <tableColumn id="26" xr3:uid="{00000000-0010-0000-0B00-00001A000000}" name="_x000a__x000a_February 2021_x000a_Number of services, pandemic period" dataDxfId="2031" dataCellStyle="Comma"/>
    <tableColumn id="27" xr3:uid="{00000000-0010-0000-0B00-00001B000000}" name="_x000a__x000a_March 2021_x000a_Number of services, pandemic period" dataDxfId="2030" dataCellStyle="Comma"/>
    <tableColumn id="28" xr3:uid="{00000000-0010-0000-0B00-00001C000000}" name="March 2020 to March 2021 (monthly average)_x000a_Number of services, pandemic period" dataDxfId="2029"/>
    <tableColumn id="29" xr3:uid="{00000000-0010-0000-0B00-00001D000000}" name="_x000a_March 2019 to March 2020_x000a_Percentage change, pre-pandemic to pandemic period" dataDxfId="2028" dataCellStyle="Percent"/>
    <tableColumn id="30" xr3:uid="{00000000-0010-0000-0B00-00001E000000}" name="_x000a_April 2019 to April 2020_x000a_Percentage change, pre-pandemic to pandemic period" dataDxfId="2027" dataCellStyle="Percent"/>
    <tableColumn id="31" xr3:uid="{00000000-0010-0000-0B00-00001F000000}" name="_x000a_May 2019 to May 2020_x000a_Percentage change, pre-pandemic to pandemic period" dataDxfId="2026" dataCellStyle="Percent"/>
    <tableColumn id="32" xr3:uid="{00000000-0010-0000-0B00-000020000000}" name="_x000a_June 2019 to June 2020_x000a_Percentage change, pre-pandemic to pandemic period" dataDxfId="2025" dataCellStyle="Percent"/>
    <tableColumn id="33" xr3:uid="{00000000-0010-0000-0B00-000021000000}" name="_x000a_July 2019 to July 2020_x000a_Percentage change, pre-pandemic to pandemic period" dataDxfId="2024" dataCellStyle="Percent"/>
    <tableColumn id="34" xr3:uid="{00000000-0010-0000-0B00-000022000000}" name="_x000a_August 2019 to August 2020_x000a_Percentage change, pre-pandemic to pandemic period" dataDxfId="2023" dataCellStyle="Percent"/>
    <tableColumn id="35" xr3:uid="{00000000-0010-0000-0B00-000023000000}" name="_x000a_September 2019 to September 2020_x000a_Percentage change, pre-pandemic to pandemic period" dataDxfId="2022" dataCellStyle="Percent"/>
    <tableColumn id="36" xr3:uid="{00000000-0010-0000-0B00-000024000000}" name="_x000a_October 2019 to October 2020_x000a_Percentage change, pre-pandemic to pandemic period" dataDxfId="2021" dataCellStyle="Percent"/>
    <tableColumn id="37" xr3:uid="{00000000-0010-0000-0B00-000025000000}" name="_x000a_November 2019 to November 2020_x000a_Percentage change, pre-pandemic to pandemic period" dataDxfId="2020" dataCellStyle="Percent"/>
    <tableColumn id="38" xr3:uid="{00000000-0010-0000-0B00-000026000000}" name="_x000a_December 2019 to December 2020_x000a_Percentage change, pre-pandemic to pandemic period" dataDxfId="2019" dataCellStyle="Percent"/>
    <tableColumn id="39" xr3:uid="{00000000-0010-0000-0B00-000027000000}" name="_x000a_January 2019 to January 2021_x000a_Percentage change, pre-pandemic to pandemic period" dataDxfId="2018" dataCellStyle="Percent"/>
    <tableColumn id="40" xr3:uid="{00000000-0010-0000-0B00-000028000000}" name="_x000a_February 2019 to February 2021_x000a_Percentage change, pre-pandemic to pandemic period" dataDxfId="2017" dataCellStyle="Percent"/>
    <tableColumn id="41" xr3:uid="{00000000-0010-0000-0B00-000029000000}" name="_x000a_March 2019 to March 2021_x000a_Percentage change, pre-pandemic to pandemic period" dataDxfId="2016" dataCellStyle="Percent"/>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Table13" displayName="Table13" ref="A45:AO51" totalsRowShown="0" headerRowDxfId="2015" dataDxfId="2014" tableBorderDxfId="2013" headerRowCellStyle="Header_row" dataCellStyle="Percent">
  <tableColumns count="41">
    <tableColumn id="1" xr3:uid="{00000000-0010-0000-0C00-000001000000}" name="Surgical specialists service group" dataDxfId="2012"/>
    <tableColumn id="2" xr3:uid="{00000000-0010-0000-0C00-000002000000}" name="_x000a__x000a_January 2019_x000a_Number of services, pre-pandemic" dataDxfId="2011"/>
    <tableColumn id="3" xr3:uid="{00000000-0010-0000-0C00-000003000000}" name="_x000a__x000a_February 2019_x000a_Number of services, pre-pandemic" dataDxfId="2010"/>
    <tableColumn id="4" xr3:uid="{00000000-0010-0000-0C00-000004000000}" name="_x000a__x000a_March 2019_x000a_Number of services, pre-pandemic" dataDxfId="2009" dataCellStyle="Comma"/>
    <tableColumn id="5" xr3:uid="{00000000-0010-0000-0C00-000005000000}" name="_x000a__x000a_April 2019 _x000a_Number of services, pre-pandemic" dataDxfId="2008" dataCellStyle="Comma"/>
    <tableColumn id="6" xr3:uid="{00000000-0010-0000-0C00-000006000000}" name="_x000a__x000a_May 2019 _x000a_Number of services, pre-pandemic" dataDxfId="2007" dataCellStyle="Comma"/>
    <tableColumn id="7" xr3:uid="{00000000-0010-0000-0C00-000007000000}" name="_x000a__x000a_June 2019_x000a_Number of services, pre-pandemic" dataDxfId="2006" dataCellStyle="Comma"/>
    <tableColumn id="8" xr3:uid="{00000000-0010-0000-0C00-000008000000}" name="_x000a__x000a_July 2019_x000a_Number of services, pre-pandemic" dataDxfId="2005" dataCellStyle="Comma"/>
    <tableColumn id="9" xr3:uid="{00000000-0010-0000-0C00-000009000000}" name="_x000a__x000a_August 2019_x000a_Number of services, pre-pandemic" dataDxfId="2004" dataCellStyle="Comma"/>
    <tableColumn id="10" xr3:uid="{00000000-0010-0000-0C00-00000A000000}" name="_x000a__x000a_September 2019_x000a_Number of services, pre-pandemic" dataDxfId="2003" dataCellStyle="Comma"/>
    <tableColumn id="11" xr3:uid="{00000000-0010-0000-0C00-00000B000000}" name="_x000a__x000a_October 2019_x000a_Number of services, pre-pandemic" dataDxfId="2002" dataCellStyle="Comma"/>
    <tableColumn id="12" xr3:uid="{00000000-0010-0000-0C00-00000C000000}" name="_x000a__x000a_November 2019_x000a_Number of services, pre-pandemic" dataDxfId="2001" dataCellStyle="Comma"/>
    <tableColumn id="13" xr3:uid="{00000000-0010-0000-0C00-00000D000000}" name="_x000a__x000a_December 2019_x000a_Number of services, pre-pandemic" dataDxfId="2000" dataCellStyle="Comma"/>
    <tableColumn id="14" xr3:uid="{00000000-0010-0000-0C00-00000E000000}" name="January to December 2019 (monthly average)_x000a_Number of services, pre-pandemic" dataDxfId="1999" dataCellStyle="Comma"/>
    <tableColumn id="15" xr3:uid="{00000000-0010-0000-0C00-00000F000000}" name="_x000a__x000a_March 2020_x000a_Number of services, pandemic period" dataDxfId="1998" dataCellStyle="Comma"/>
    <tableColumn id="16" xr3:uid="{00000000-0010-0000-0C00-000010000000}" name="_x000a__x000a_April 2020_x000a_Number of services, pandemic period" dataDxfId="1997" dataCellStyle="Comma"/>
    <tableColumn id="17" xr3:uid="{00000000-0010-0000-0C00-000011000000}" name="_x000a__x000a_May 2020_x000a_Number of services, pandemic period" dataDxfId="1996" dataCellStyle="Comma"/>
    <tableColumn id="18" xr3:uid="{00000000-0010-0000-0C00-000012000000}" name="_x000a__x000a_June 2020_x000a_Number of services, pandemic period" dataDxfId="1995" dataCellStyle="Comma"/>
    <tableColumn id="19" xr3:uid="{00000000-0010-0000-0C00-000013000000}" name="_x000a__x000a_July 2020_x000a_Number of services, pandemic period" dataDxfId="1994" dataCellStyle="Comma"/>
    <tableColumn id="20" xr3:uid="{00000000-0010-0000-0C00-000014000000}" name="_x000a__x000a_August 2020 _x000a_Number of services, pandemic period" dataDxfId="1993" dataCellStyle="Comma"/>
    <tableColumn id="21" xr3:uid="{00000000-0010-0000-0C00-000015000000}" name="_x000a__x000a_September 2020_x000a_Number of services, pandemic period" dataDxfId="1992" dataCellStyle="Comma"/>
    <tableColumn id="22" xr3:uid="{00000000-0010-0000-0C00-000016000000}" name="_x000a__x000a_October 2020_x000a_Number of services, pandemic period" dataDxfId="1991" dataCellStyle="Comma"/>
    <tableColumn id="23" xr3:uid="{00000000-0010-0000-0C00-000017000000}" name="_x000a__x000a_November 2020_x000a_Number of services, pandemic period" dataDxfId="1990" dataCellStyle="Comma"/>
    <tableColumn id="24" xr3:uid="{00000000-0010-0000-0C00-000018000000}" name="_x000a__x000a_December 2020_x000a_Number of services, pandemic period" dataDxfId="1989" dataCellStyle="Comma"/>
    <tableColumn id="25" xr3:uid="{00000000-0010-0000-0C00-000019000000}" name="_x000a__x000a_January 2021_x000a_Number of services, pandemic period" dataDxfId="1988" dataCellStyle="Comma"/>
    <tableColumn id="26" xr3:uid="{00000000-0010-0000-0C00-00001A000000}" name="_x000a__x000a_February 2021_x000a_Number of services, pandemic period" dataDxfId="1987" dataCellStyle="Comma"/>
    <tableColumn id="27" xr3:uid="{00000000-0010-0000-0C00-00001B000000}" name="_x000a__x000a_March 2021_x000a_Number of services, pandemic period" dataDxfId="1986" dataCellStyle="Comma"/>
    <tableColumn id="28" xr3:uid="{00000000-0010-0000-0C00-00001C000000}" name="March 2020 to March 2021 (monthly average)_x000a_Number of services, pandemic period" dataDxfId="1985"/>
    <tableColumn id="29" xr3:uid="{00000000-0010-0000-0C00-00001D000000}" name="_x000a_March 2019 to March 2020_x000a_Percentage change, pre-pandemic to pandemic period" dataDxfId="1984" dataCellStyle="Percent"/>
    <tableColumn id="30" xr3:uid="{00000000-0010-0000-0C00-00001E000000}" name="_x000a_April 2019 to April 2020_x000a_Percentage change, pre-pandemic to pandemic period" dataDxfId="1983" dataCellStyle="Percent"/>
    <tableColumn id="31" xr3:uid="{00000000-0010-0000-0C00-00001F000000}" name="_x000a_May 2019 to May 2020_x000a_Percentage change, pre-pandemic to pandemic period" dataDxfId="1982" dataCellStyle="Percent"/>
    <tableColumn id="32" xr3:uid="{00000000-0010-0000-0C00-000020000000}" name="_x000a_June 2019 to June 2020_x000a_Percentage change, pre-pandemic to pandemic period" dataDxfId="1981" dataCellStyle="Percent"/>
    <tableColumn id="33" xr3:uid="{00000000-0010-0000-0C00-000021000000}" name="_x000a_July 2019 to July 2020_x000a_Percentage change, pre-pandemic to pandemic period" dataDxfId="1980" dataCellStyle="Percent"/>
    <tableColumn id="34" xr3:uid="{00000000-0010-0000-0C00-000022000000}" name="_x000a_August 2019 to August 2020_x000a_Percentage change, pre-pandemic to pandemic period" dataDxfId="1979" dataCellStyle="Percent"/>
    <tableColumn id="35" xr3:uid="{00000000-0010-0000-0C00-000023000000}" name="_x000a_September 2019 to September 2020_x000a_Percentage change, pre-pandemic to pandemic period" dataDxfId="1978" dataCellStyle="Percent"/>
    <tableColumn id="36" xr3:uid="{00000000-0010-0000-0C00-000024000000}" name="_x000a_October 2019 to October 2020_x000a_Percentage change, pre-pandemic to pandemic period" dataDxfId="1977" dataCellStyle="Percent"/>
    <tableColumn id="37" xr3:uid="{00000000-0010-0000-0C00-000025000000}" name="_x000a_November 2019 to November 2020_x000a_Percentage change, pre-pandemic to pandemic period" dataDxfId="1976" dataCellStyle="Percent"/>
    <tableColumn id="38" xr3:uid="{00000000-0010-0000-0C00-000026000000}" name="_x000a_December 2019 to December 2020_x000a_Percentage change, pre-pandemic to pandemic period" dataDxfId="1975" dataCellStyle="Percent"/>
    <tableColumn id="39" xr3:uid="{00000000-0010-0000-0C00-000027000000}" name="_x000a_January 2019 to January 2021_x000a_Percentage change, pre-pandemic to pandemic period" dataDxfId="1974" dataCellStyle="Percent"/>
    <tableColumn id="40" xr3:uid="{00000000-0010-0000-0C00-000028000000}" name="_x000a_February 2019 to February 2021_x000a_Percentage change, pre-pandemic to pandemic period" dataDxfId="1973" dataCellStyle="Percent"/>
    <tableColumn id="41" xr3:uid="{00000000-0010-0000-0C00-000029000000}" name="_x000a_March 2019 to March 2021_x000a_Percentage change, pre-pandemic to pandemic period" dataDxfId="1972" dataCellStyle="Percent"/>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Table14" displayName="Table14" ref="A65:AO70" totalsRowShown="0" headerRowDxfId="1971" dataDxfId="1970" tableBorderDxfId="1969" headerRowCellStyle="Header_row" dataCellStyle="Percent">
  <tableColumns count="41">
    <tableColumn id="1" xr3:uid="{00000000-0010-0000-0D00-000001000000}" name="Family physicians service groups" dataDxfId="1968"/>
    <tableColumn id="2" xr3:uid="{00000000-0010-0000-0D00-000002000000}" name="_x000a__x000a_January 2019_x000a_Number of services, pre-pandemic"/>
    <tableColumn id="3" xr3:uid="{00000000-0010-0000-0D00-000003000000}" name="_x000a__x000a_February 2019_x000a_Number of services, pre-pandemic"/>
    <tableColumn id="4" xr3:uid="{00000000-0010-0000-0D00-000004000000}" name="_x000a__x000a_March 2019_x000a_Number of services, pre-pandemic"/>
    <tableColumn id="5" xr3:uid="{00000000-0010-0000-0D00-000005000000}" name="_x000a__x000a_April 2019 _x000a_Number of services, pre-pandemic"/>
    <tableColumn id="6" xr3:uid="{00000000-0010-0000-0D00-000006000000}" name="_x000a__x000a_May 2019 _x000a_Number of services, pre-pandemic"/>
    <tableColumn id="7" xr3:uid="{00000000-0010-0000-0D00-000007000000}" name="_x000a__x000a_June 2019_x000a_Number of services, pre-pandemic"/>
    <tableColumn id="8" xr3:uid="{00000000-0010-0000-0D00-000008000000}" name="_x000a__x000a_July 2019_x000a_Number of services, pre-pandemic"/>
    <tableColumn id="9" xr3:uid="{00000000-0010-0000-0D00-000009000000}" name="_x000a__x000a_August 2019_x000a_Number of services, pre-pandemic"/>
    <tableColumn id="10" xr3:uid="{00000000-0010-0000-0D00-00000A000000}" name="_x000a__x000a_September 2019_x000a_Number of services, pre-pandemic"/>
    <tableColumn id="11" xr3:uid="{00000000-0010-0000-0D00-00000B000000}" name="_x000a__x000a_October 2019_x000a_Number of services, pre-pandemic"/>
    <tableColumn id="12" xr3:uid="{00000000-0010-0000-0D00-00000C000000}" name="_x000a__x000a_November 2019_x000a_Number of services, pre-pandemic"/>
    <tableColumn id="13" xr3:uid="{00000000-0010-0000-0D00-00000D000000}" name="_x000a__x000a_December 2019_x000a_Number of services, pre-pandemic"/>
    <tableColumn id="14" xr3:uid="{00000000-0010-0000-0D00-00000E000000}" name="January to December 2019 (monthly average)_x000a_Number of services, pre-pandemic" dataDxfId="1967" dataCellStyle="Comma"/>
    <tableColumn id="15" xr3:uid="{00000000-0010-0000-0D00-00000F000000}" name="_x000a__x000a_March 2020_x000a_Number of services, pandemic period" dataDxfId="1966" dataCellStyle="Comma"/>
    <tableColumn id="16" xr3:uid="{00000000-0010-0000-0D00-000010000000}" name="_x000a__x000a_April 2020_x000a_Number of services, pandemic period" dataDxfId="1965" dataCellStyle="Comma"/>
    <tableColumn id="17" xr3:uid="{00000000-0010-0000-0D00-000011000000}" name="_x000a__x000a_May 2020_x000a_Number of services, pandemic period" dataDxfId="1964" dataCellStyle="Comma"/>
    <tableColumn id="18" xr3:uid="{00000000-0010-0000-0D00-000012000000}" name="_x000a__x000a_June 2020_x000a_Number of services, pandemic period" dataDxfId="1963" dataCellStyle="Comma"/>
    <tableColumn id="19" xr3:uid="{00000000-0010-0000-0D00-000013000000}" name="_x000a__x000a_July 2020_x000a_Number of services, pandemic period" dataDxfId="1962" dataCellStyle="Comma"/>
    <tableColumn id="20" xr3:uid="{00000000-0010-0000-0D00-000014000000}" name="_x000a__x000a_August 2020 _x000a_Number of services, pandemic period" dataDxfId="1961" dataCellStyle="Comma"/>
    <tableColumn id="21" xr3:uid="{00000000-0010-0000-0D00-000015000000}" name="_x000a__x000a_September 2020_x000a_Number of services, pandemic period" dataDxfId="1960" dataCellStyle="Comma"/>
    <tableColumn id="22" xr3:uid="{00000000-0010-0000-0D00-000016000000}" name="_x000a__x000a_October 2020_x000a_Number of services, pandemic period" dataDxfId="1959" dataCellStyle="Comma"/>
    <tableColumn id="23" xr3:uid="{00000000-0010-0000-0D00-000017000000}" name="_x000a__x000a_November 2020_x000a_Number of services, pandemic period" dataDxfId="1958" dataCellStyle="Comma"/>
    <tableColumn id="24" xr3:uid="{00000000-0010-0000-0D00-000018000000}" name="_x000a__x000a_December 2020_x000a_Number of services, pandemic period" dataDxfId="1957" dataCellStyle="Comma"/>
    <tableColumn id="25" xr3:uid="{00000000-0010-0000-0D00-000019000000}" name="_x000a__x000a_January 2021_x000a_Number of services, pandemic period" dataDxfId="1956" dataCellStyle="Comma"/>
    <tableColumn id="26" xr3:uid="{00000000-0010-0000-0D00-00001A000000}" name="_x000a__x000a_February 2021_x000a_Number of services, pandemic period" dataDxfId="1955" dataCellStyle="Comma"/>
    <tableColumn id="27" xr3:uid="{00000000-0010-0000-0D00-00001B000000}" name="_x000a__x000a_March 2021_x000a_Number of services, pandemic period" dataDxfId="1954" dataCellStyle="Comma"/>
    <tableColumn id="28" xr3:uid="{00000000-0010-0000-0D00-00001C000000}" name="March 2020 to March 2021 (monthly average)_x000a_Number of services, pandemic period" dataDxfId="1953" dataCellStyle="Percent"/>
    <tableColumn id="29" xr3:uid="{00000000-0010-0000-0D00-00001D000000}" name="_x000a_March 2019 to March 2020_x000a_Percentage change, pre-pandemic to pandemic period" dataDxfId="1952" dataCellStyle="Percent"/>
    <tableColumn id="30" xr3:uid="{00000000-0010-0000-0D00-00001E000000}" name="_x000a_April 2019 to April 2020_x000a_Percentage change, pre-pandemic to pandemic period" dataDxfId="1951" dataCellStyle="Percent"/>
    <tableColumn id="31" xr3:uid="{00000000-0010-0000-0D00-00001F000000}" name="_x000a_May 2019 to May 2020_x000a_Percentage change, pre-pandemic to pandemic period" dataDxfId="1950" dataCellStyle="Percent"/>
    <tableColumn id="32" xr3:uid="{00000000-0010-0000-0D00-000020000000}" name="_x000a_June 2019 to June 2020_x000a_Percentage change, pre-pandemic to pandemic period" dataDxfId="1949" dataCellStyle="Percent"/>
    <tableColumn id="33" xr3:uid="{00000000-0010-0000-0D00-000021000000}" name="_x000a_July 2019 to July 2020_x000a_Percentage change, pre-pandemic to pandemic period" dataDxfId="1948" dataCellStyle="Percent"/>
    <tableColumn id="34" xr3:uid="{00000000-0010-0000-0D00-000022000000}" name="_x000a_August 2019 to August 2020_x000a_Percentage change, pre-pandemic to pandemic period" dataDxfId="1947" dataCellStyle="Percent"/>
    <tableColumn id="35" xr3:uid="{00000000-0010-0000-0D00-000023000000}" name="_x000a_September 2019 to September 2020_x000a_Percentage change, pre-pandemic to pandemic period" dataDxfId="1946" dataCellStyle="Percent"/>
    <tableColumn id="36" xr3:uid="{00000000-0010-0000-0D00-000024000000}" name="_x000a_October 2019 to October 2020_x000a_Percentage change, pre-pandemic to pandemic period" dataDxfId="1945" dataCellStyle="Percent"/>
    <tableColumn id="37" xr3:uid="{00000000-0010-0000-0D00-000025000000}" name="_x000a_November 2019 to November 2020_x000a_Percentage change, pre-pandemic to pandemic period" dataDxfId="1944" dataCellStyle="Percent"/>
    <tableColumn id="38" xr3:uid="{00000000-0010-0000-0D00-000026000000}" name="_x000a_December 2019 to December 2020_x000a_Percentage change, pre-pandemic to pandemic period" dataDxfId="1943" dataCellStyle="Percent"/>
    <tableColumn id="39" xr3:uid="{00000000-0010-0000-0D00-000027000000}" name="_x000a_January 2019 to January 2021_x000a_Percentage change, pre-pandemic to pandemic period" dataDxfId="1942" dataCellStyle="Percent"/>
    <tableColumn id="40" xr3:uid="{00000000-0010-0000-0D00-000028000000}" name="_x000a_February 2019 to February 2021_x000a_Percentage change, pre-pandemic to pandemic period" dataDxfId="1941" dataCellStyle="Percent"/>
    <tableColumn id="41" xr3:uid="{00000000-0010-0000-0D00-000029000000}" name="_x000a_March 2019 to March 2021_x000a_Percentage change, pre-pandemic to pandemic period" dataDxfId="1940" dataCellStyle="Percent"/>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Table15" displayName="Table15" ref="A84:AO89" totalsRowShown="0" headerRowDxfId="1939" dataDxfId="1938" tableBorderDxfId="1937" headerRowCellStyle="Header_row" dataCellStyle="Percent">
  <tableColumns count="41">
    <tableColumn id="1" xr3:uid="{00000000-0010-0000-0E00-000001000000}" name="Family physicians service groups" dataDxfId="1936"/>
    <tableColumn id="2" xr3:uid="{00000000-0010-0000-0E00-000002000000}" name="_x000a__x000a_January 2019_x000a_Number of services, pre-pandemic" dataDxfId="1935"/>
    <tableColumn id="3" xr3:uid="{00000000-0010-0000-0E00-000003000000}" name="_x000a__x000a_February 2019_x000a_Number of services, pre-pandemic" dataDxfId="1934"/>
    <tableColumn id="4" xr3:uid="{00000000-0010-0000-0E00-000004000000}" name="_x000a__x000a_March 2019_x000a_Number of services, pre-pandemic" dataDxfId="1933" dataCellStyle="Comma"/>
    <tableColumn id="5" xr3:uid="{00000000-0010-0000-0E00-000005000000}" name="_x000a__x000a_April 2019 _x000a_Number of services, pre-pandemic" dataDxfId="1932" dataCellStyle="Comma"/>
    <tableColumn id="6" xr3:uid="{00000000-0010-0000-0E00-000006000000}" name="_x000a__x000a_May 2019 _x000a_Number of services, pre-pandemic" dataDxfId="1931" dataCellStyle="Comma"/>
    <tableColumn id="7" xr3:uid="{00000000-0010-0000-0E00-000007000000}" name="_x000a__x000a_June 2019_x000a_Number of services, pre-pandemic" dataDxfId="1930" dataCellStyle="Comma"/>
    <tableColumn id="8" xr3:uid="{00000000-0010-0000-0E00-000008000000}" name="_x000a__x000a_July 2019_x000a_Number of services, pre-pandemic" dataDxfId="1929" dataCellStyle="Comma"/>
    <tableColumn id="9" xr3:uid="{00000000-0010-0000-0E00-000009000000}" name="_x000a__x000a_August 2019_x000a_Number of services, pre-pandemic" dataDxfId="1928" dataCellStyle="Comma"/>
    <tableColumn id="10" xr3:uid="{00000000-0010-0000-0E00-00000A000000}" name="_x000a__x000a_September 2019_x000a_Number of services, pre-pandemic" dataDxfId="1927" dataCellStyle="Comma"/>
    <tableColumn id="11" xr3:uid="{00000000-0010-0000-0E00-00000B000000}" name="_x000a__x000a_October 2019_x000a_Number of services, pre-pandemic" dataDxfId="1926" dataCellStyle="Comma"/>
    <tableColumn id="12" xr3:uid="{00000000-0010-0000-0E00-00000C000000}" name="_x000a__x000a_November 2019_x000a_Number of services, pre-pandemic" dataDxfId="1925" dataCellStyle="Comma"/>
    <tableColumn id="13" xr3:uid="{00000000-0010-0000-0E00-00000D000000}" name="_x000a__x000a_December 2019_x000a_Number of services, pre-pandemic" dataDxfId="1924" dataCellStyle="Comma"/>
    <tableColumn id="14" xr3:uid="{00000000-0010-0000-0E00-00000E000000}" name="January to December 2019 (monthly average)_x000a_Number of services, pre-pandemic" dataDxfId="1923" dataCellStyle="Comma"/>
    <tableColumn id="15" xr3:uid="{00000000-0010-0000-0E00-00000F000000}" name="_x000a__x000a_March 2020_x000a_Number of services, pandemic period" dataDxfId="1922" dataCellStyle="Comma"/>
    <tableColumn id="16" xr3:uid="{00000000-0010-0000-0E00-000010000000}" name="_x000a__x000a_April 2020_x000a_Number of services, pandemic period" dataDxfId="1921" dataCellStyle="Comma"/>
    <tableColumn id="17" xr3:uid="{00000000-0010-0000-0E00-000011000000}" name="_x000a__x000a_May 2020_x000a_Number of services, pandemic period" dataDxfId="1920" dataCellStyle="Comma"/>
    <tableColumn id="18" xr3:uid="{00000000-0010-0000-0E00-000012000000}" name="_x000a__x000a_June 2020_x000a_Number of services, pandemic period" dataDxfId="1919" dataCellStyle="Comma"/>
    <tableColumn id="19" xr3:uid="{00000000-0010-0000-0E00-000013000000}" name="_x000a__x000a_July 2020_x000a_Number of services, pandemic period" dataDxfId="1918" dataCellStyle="Comma"/>
    <tableColumn id="20" xr3:uid="{00000000-0010-0000-0E00-000014000000}" name="_x000a__x000a_August 2020 _x000a_Number of services, pandemic period" dataDxfId="1917" dataCellStyle="Comma"/>
    <tableColumn id="21" xr3:uid="{00000000-0010-0000-0E00-000015000000}" name="_x000a__x000a_September 2020_x000a_Number of services, pandemic period" dataDxfId="1916" dataCellStyle="Comma"/>
    <tableColumn id="22" xr3:uid="{00000000-0010-0000-0E00-000016000000}" name="_x000a__x000a_October 2020_x000a_Number of services, pandemic period" dataDxfId="1915" dataCellStyle="Comma"/>
    <tableColumn id="23" xr3:uid="{00000000-0010-0000-0E00-000017000000}" name="_x000a__x000a_November 2020_x000a_Number of services, pandemic period" dataDxfId="1914" dataCellStyle="Comma"/>
    <tableColumn id="24" xr3:uid="{00000000-0010-0000-0E00-000018000000}" name="_x000a__x000a_December 2020_x000a_Number of services, pandemic period" dataDxfId="1913" dataCellStyle="Comma"/>
    <tableColumn id="25" xr3:uid="{00000000-0010-0000-0E00-000019000000}" name="_x000a__x000a_January 2021_x000a_Number of services, pandemic period" dataDxfId="1912" dataCellStyle="Comma"/>
    <tableColumn id="26" xr3:uid="{00000000-0010-0000-0E00-00001A000000}" name="_x000a__x000a_February 2021_x000a_Number of services, pandemic period" dataDxfId="1911" dataCellStyle="Comma"/>
    <tableColumn id="27" xr3:uid="{00000000-0010-0000-0E00-00001B000000}" name="_x000a__x000a_March 2021_x000a_Number of services, pandemic period" dataDxfId="1910" dataCellStyle="Comma"/>
    <tableColumn id="28" xr3:uid="{00000000-0010-0000-0E00-00001C000000}" name="March 2020 to March 2021 (monthly average)_x000a_Number of services, pandemic period" dataDxfId="1909" dataCellStyle="Percent"/>
    <tableColumn id="29" xr3:uid="{00000000-0010-0000-0E00-00001D000000}" name="_x000a_March 2019 to March 2020_x000a_Percentage change, pre-pandemic to pandemic period" dataDxfId="1908" dataCellStyle="Percent"/>
    <tableColumn id="30" xr3:uid="{00000000-0010-0000-0E00-00001E000000}" name="_x000a_April 2019 to April 2020_x000a_Percentage change, pre-pandemic to pandemic period" dataDxfId="1907" dataCellStyle="Percent"/>
    <tableColumn id="31" xr3:uid="{00000000-0010-0000-0E00-00001F000000}" name="_x000a_May 2019 to May 2020_x000a_Percentage change, pre-pandemic to pandemic period" dataDxfId="1906" dataCellStyle="Percent"/>
    <tableColumn id="32" xr3:uid="{00000000-0010-0000-0E00-000020000000}" name="_x000a_June 2019 to June 2020_x000a_Percentage change, pre-pandemic to pandemic period" dataDxfId="1905" dataCellStyle="Percent"/>
    <tableColumn id="33" xr3:uid="{00000000-0010-0000-0E00-000021000000}" name="_x000a_July 2019 to July 2020_x000a_Percentage change, pre-pandemic to pandemic period" dataDxfId="1904" dataCellStyle="Percent"/>
    <tableColumn id="34" xr3:uid="{00000000-0010-0000-0E00-000022000000}" name="_x000a_August 2019 to August 2020_x000a_Percentage change, pre-pandemic to pandemic period" dataDxfId="1903" dataCellStyle="Percent"/>
    <tableColumn id="35" xr3:uid="{00000000-0010-0000-0E00-000023000000}" name="_x000a_September 2019 to September 2020_x000a_Percentage change, pre-pandemic to pandemic period" dataDxfId="1902" dataCellStyle="Percent"/>
    <tableColumn id="36" xr3:uid="{00000000-0010-0000-0E00-000024000000}" name="_x000a_October 2019 to October 2020_x000a_Percentage change, pre-pandemic to pandemic period" dataDxfId="1901" dataCellStyle="Percent"/>
    <tableColumn id="37" xr3:uid="{00000000-0010-0000-0E00-000025000000}" name="_x000a_November 2019 to November 2020_x000a_Percentage change, pre-pandemic to pandemic period" dataDxfId="1900" dataCellStyle="Percent"/>
    <tableColumn id="38" xr3:uid="{00000000-0010-0000-0E00-000026000000}" name="_x000a_December 2019 to December 2020_x000a_Percentage change, pre-pandemic to pandemic period" dataDxfId="1899" dataCellStyle="Percent"/>
    <tableColumn id="39" xr3:uid="{00000000-0010-0000-0E00-000027000000}" name="_x000a_January 2019 to January 2021_x000a_Percentage change, pre-pandemic to pandemic period" dataDxfId="1898" dataCellStyle="Percent"/>
    <tableColumn id="40" xr3:uid="{00000000-0010-0000-0E00-000028000000}" name="_x000a_February 2019 to February 2021_x000a_Percentage change, pre-pandemic to pandemic period" dataDxfId="1897" dataCellStyle="Percent"/>
    <tableColumn id="41" xr3:uid="{00000000-0010-0000-0E00-000029000000}" name="_x000a_March 2019 to March 2021_x000a_Percentage change, pre-pandemic to pandemic period" dataDxfId="1896" dataCellStyle="Percent"/>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F000000}" name="Table16" displayName="Table16" ref="A103:AO108" totalsRowShown="0" headerRowDxfId="1895" dataDxfId="1894" tableBorderDxfId="1893" headerRowCellStyle="Header_row" dataCellStyle="Percent">
  <tableColumns count="41">
    <tableColumn id="1" xr3:uid="{00000000-0010-0000-0F00-000001000000}" name="Family physicians service groups" dataDxfId="1892"/>
    <tableColumn id="2" xr3:uid="{00000000-0010-0000-0F00-000002000000}" name="_x000a__x000a_January 2019_x000a_Number of services, pre-pandemic" dataDxfId="1891"/>
    <tableColumn id="3" xr3:uid="{00000000-0010-0000-0F00-000003000000}" name="_x000a__x000a_February 2019_x000a_Number of services, pre-pandemic" dataDxfId="1890"/>
    <tableColumn id="4" xr3:uid="{00000000-0010-0000-0F00-000004000000}" name="_x000a__x000a_March 2019_x000a_Number of services, pre-pandemic" dataDxfId="1889" dataCellStyle="Comma"/>
    <tableColumn id="5" xr3:uid="{00000000-0010-0000-0F00-000005000000}" name="_x000a__x000a_April 2019 _x000a_Number of services, pre-pandemic" dataDxfId="1888" dataCellStyle="Comma"/>
    <tableColumn id="6" xr3:uid="{00000000-0010-0000-0F00-000006000000}" name="_x000a__x000a_May 2019 _x000a_Number of services, pre-pandemic" dataDxfId="1887" dataCellStyle="Comma"/>
    <tableColumn id="7" xr3:uid="{00000000-0010-0000-0F00-000007000000}" name="_x000a__x000a_June 2019_x000a_Number of services, pre-pandemic" dataDxfId="1886" dataCellStyle="Comma"/>
    <tableColumn id="8" xr3:uid="{00000000-0010-0000-0F00-000008000000}" name="_x000a__x000a_July 2019_x000a_Number of services, pre-pandemic" dataDxfId="1885" dataCellStyle="Comma"/>
    <tableColumn id="9" xr3:uid="{00000000-0010-0000-0F00-000009000000}" name="_x000a__x000a_August 2019_x000a_Number of services, pre-pandemic" dataDxfId="1884" dataCellStyle="Comma"/>
    <tableColumn id="10" xr3:uid="{00000000-0010-0000-0F00-00000A000000}" name="_x000a__x000a_September 2019_x000a_Number of services, pre-pandemic" dataDxfId="1883" dataCellStyle="Comma"/>
    <tableColumn id="11" xr3:uid="{00000000-0010-0000-0F00-00000B000000}" name="_x000a__x000a_October 2019_x000a_Number of services, pre-pandemic" dataDxfId="1882" dataCellStyle="Comma"/>
    <tableColumn id="12" xr3:uid="{00000000-0010-0000-0F00-00000C000000}" name="_x000a__x000a_November 2019_x000a_Number of services, pre-pandemic" dataDxfId="1881" dataCellStyle="Comma"/>
    <tableColumn id="13" xr3:uid="{00000000-0010-0000-0F00-00000D000000}" name="_x000a__x000a_December 2019_x000a_Number of services, pre-pandemic" dataDxfId="1880" dataCellStyle="Comma"/>
    <tableColumn id="14" xr3:uid="{00000000-0010-0000-0F00-00000E000000}" name="January to December 2019 (monthly average)_x000a_Number of services, pre-pandemic" dataDxfId="1879" dataCellStyle="Comma"/>
    <tableColumn id="15" xr3:uid="{00000000-0010-0000-0F00-00000F000000}" name="_x000a__x000a_March 2020_x000a_Number of services, pandemic period" dataDxfId="1878" dataCellStyle="Comma"/>
    <tableColumn id="16" xr3:uid="{00000000-0010-0000-0F00-000010000000}" name="_x000a__x000a_April 2020_x000a_Number of services, pandemic period" dataDxfId="1877" dataCellStyle="Comma"/>
    <tableColumn id="17" xr3:uid="{00000000-0010-0000-0F00-000011000000}" name="_x000a__x000a_May 2020_x000a_Number of services, pandemic period" dataDxfId="1876" dataCellStyle="Comma"/>
    <tableColumn id="18" xr3:uid="{00000000-0010-0000-0F00-000012000000}" name="_x000a__x000a_June 2020_x000a_Number of services, pandemic period" dataDxfId="1875" dataCellStyle="Comma"/>
    <tableColumn id="19" xr3:uid="{00000000-0010-0000-0F00-000013000000}" name="_x000a__x000a_July 2020_x000a_Number of services, pandemic period" dataDxfId="1874" dataCellStyle="Comma"/>
    <tableColumn id="20" xr3:uid="{00000000-0010-0000-0F00-000014000000}" name="_x000a__x000a_August 2020 _x000a_Number of services, pandemic period" dataDxfId="1873" dataCellStyle="Comma"/>
    <tableColumn id="21" xr3:uid="{00000000-0010-0000-0F00-000015000000}" name="_x000a__x000a_September 2020_x000a_Number of services, pandemic period" dataDxfId="1872" dataCellStyle="Comma"/>
    <tableColumn id="22" xr3:uid="{00000000-0010-0000-0F00-000016000000}" name="_x000a__x000a_October 2020_x000a_Number of services, pandemic period" dataDxfId="1871" dataCellStyle="Comma"/>
    <tableColumn id="23" xr3:uid="{00000000-0010-0000-0F00-000017000000}" name="_x000a__x000a_November 2020_x000a_Number of services, pandemic period" dataDxfId="1870" dataCellStyle="Comma"/>
    <tableColumn id="24" xr3:uid="{00000000-0010-0000-0F00-000018000000}" name="_x000a__x000a_December 2020_x000a_Number of services, pandemic period" dataDxfId="1869" dataCellStyle="Comma"/>
    <tableColumn id="25" xr3:uid="{00000000-0010-0000-0F00-000019000000}" name="_x000a__x000a_January 2021_x000a_Number of services, pandemic period" dataDxfId="1868" dataCellStyle="Comma"/>
    <tableColumn id="26" xr3:uid="{00000000-0010-0000-0F00-00001A000000}" name="_x000a__x000a_February 2021_x000a_Number of services, pandemic period" dataDxfId="1867" dataCellStyle="Comma"/>
    <tableColumn id="27" xr3:uid="{00000000-0010-0000-0F00-00001B000000}" name="_x000a__x000a_March 2021_x000a_Number of services, pandemic period" dataDxfId="1866" dataCellStyle="Comma"/>
    <tableColumn id="28" xr3:uid="{00000000-0010-0000-0F00-00001C000000}" name="March 2020 to March 2021 (monthly average)_x000a_Number of services, pandemic period" dataDxfId="1865" dataCellStyle="Percent"/>
    <tableColumn id="29" xr3:uid="{00000000-0010-0000-0F00-00001D000000}" name="_x000a_March 2019 to March 2020_x000a_Percentage change, pre-pandemic to pandemic period" dataDxfId="1864" dataCellStyle="Percent"/>
    <tableColumn id="30" xr3:uid="{00000000-0010-0000-0F00-00001E000000}" name="_x000a_April 2019 to April 2020_x000a_Percentage change, pre-pandemic to pandemic period" dataDxfId="1863" dataCellStyle="Percent"/>
    <tableColumn id="31" xr3:uid="{00000000-0010-0000-0F00-00001F000000}" name="_x000a_May 2019 to May 2020_x000a_Percentage change, pre-pandemic to pandemic period" dataDxfId="1862" dataCellStyle="Percent"/>
    <tableColumn id="32" xr3:uid="{00000000-0010-0000-0F00-000020000000}" name="_x000a_June 2019 to June 2020_x000a_Percentage change, pre-pandemic to pandemic period" dataDxfId="1861" dataCellStyle="Percent"/>
    <tableColumn id="33" xr3:uid="{00000000-0010-0000-0F00-000021000000}" name="_x000a_July 2019 to July 2020_x000a_Percentage change, pre-pandemic to pandemic period" dataDxfId="1860" dataCellStyle="Percent"/>
    <tableColumn id="34" xr3:uid="{00000000-0010-0000-0F00-000022000000}" name="_x000a_August 2019 to August 2020_x000a_Percentage change, pre-pandemic to pandemic period" dataDxfId="1859" dataCellStyle="Percent"/>
    <tableColumn id="35" xr3:uid="{00000000-0010-0000-0F00-000023000000}" name="_x000a_September 2019 to September 2020_x000a_Percentage change, pre-pandemic to pandemic period" dataDxfId="1858" dataCellStyle="Percent"/>
    <tableColumn id="36" xr3:uid="{00000000-0010-0000-0F00-000024000000}" name="_x000a_October 2019 to October 2020_x000a_Percentage change, pre-pandemic to pandemic period" dataDxfId="1857" dataCellStyle="Percent"/>
    <tableColumn id="37" xr3:uid="{00000000-0010-0000-0F00-000025000000}" name="_x000a_November 2019 to November 2020_x000a_Percentage change, pre-pandemic to pandemic period" dataDxfId="1856" dataCellStyle="Percent"/>
    <tableColumn id="38" xr3:uid="{00000000-0010-0000-0F00-000026000000}" name="_x000a_December 2019 to December 2020_x000a_Percentage change, pre-pandemic to pandemic period" dataDxfId="1855" dataCellStyle="Percent"/>
    <tableColumn id="39" xr3:uid="{00000000-0010-0000-0F00-000027000000}" name="_x000a_January 2019 to January 2021_x000a_Percentage change, pre-pandemic to pandemic period" dataDxfId="1854" dataCellStyle="Percent"/>
    <tableColumn id="40" xr3:uid="{00000000-0010-0000-0F00-000028000000}" name="_x000a_February 2019 to February 2021_x000a_Percentage change, pre-pandemic to pandemic period" dataDxfId="1853" dataCellStyle="Percent"/>
    <tableColumn id="41" xr3:uid="{00000000-0010-0000-0F00-000029000000}" name="_x000a_March 2019 to March 2021_x000a_Percentage change, pre-pandemic to pandemic period" dataDxfId="1852" dataCellStyle="Percent"/>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0000000}" name="Table17" displayName="Table17" ref="A122:AO127" totalsRowShown="0" headerRowDxfId="1851" dataDxfId="1850" tableBorderDxfId="1849" headerRowCellStyle="Header_row" dataCellStyle="Percent">
  <tableColumns count="41">
    <tableColumn id="1" xr3:uid="{00000000-0010-0000-1000-000001000000}" name="Family physicians service groups" dataDxfId="1848"/>
    <tableColumn id="2" xr3:uid="{00000000-0010-0000-1000-000002000000}" name="_x000a__x000a_January 2019_x000a_Number of services, pre-pandemic" dataDxfId="1847"/>
    <tableColumn id="3" xr3:uid="{00000000-0010-0000-1000-000003000000}" name="_x000a__x000a_February 2019_x000a_Number of services, pre-pandemic" dataDxfId="1846"/>
    <tableColumn id="4" xr3:uid="{00000000-0010-0000-1000-000004000000}" name="_x000a__x000a_March 2019_x000a_Number of services, pre-pandemic" dataDxfId="1845" dataCellStyle="Comma"/>
    <tableColumn id="5" xr3:uid="{00000000-0010-0000-1000-000005000000}" name="_x000a__x000a_April 2019 _x000a_Number of services, pre-pandemic" dataDxfId="1844" dataCellStyle="Comma"/>
    <tableColumn id="6" xr3:uid="{00000000-0010-0000-1000-000006000000}" name="_x000a__x000a_May 2019 _x000a_Number of services, pre-pandemic" dataDxfId="1843" dataCellStyle="Comma"/>
    <tableColumn id="7" xr3:uid="{00000000-0010-0000-1000-000007000000}" name="_x000a__x000a_June 2019_x000a_Number of services, pre-pandemic" dataDxfId="1842" dataCellStyle="Comma"/>
    <tableColumn id="8" xr3:uid="{00000000-0010-0000-1000-000008000000}" name="_x000a__x000a_July 2019_x000a_Number of services, pre-pandemic" dataDxfId="1841" dataCellStyle="Comma"/>
    <tableColumn id="9" xr3:uid="{00000000-0010-0000-1000-000009000000}" name="_x000a__x000a_August 2019_x000a_Number of services, pre-pandemic" dataDxfId="1840" dataCellStyle="Comma"/>
    <tableColumn id="10" xr3:uid="{00000000-0010-0000-1000-00000A000000}" name="_x000a__x000a_September 2019_x000a_Number of services, pre-pandemic" dataDxfId="1839" dataCellStyle="Comma"/>
    <tableColumn id="11" xr3:uid="{00000000-0010-0000-1000-00000B000000}" name="_x000a__x000a_October 2019_x000a_Number of services, pre-pandemic" dataDxfId="1838" dataCellStyle="Comma"/>
    <tableColumn id="12" xr3:uid="{00000000-0010-0000-1000-00000C000000}" name="_x000a__x000a_November 2019_x000a_Number of services, pre-pandemic" dataDxfId="1837" dataCellStyle="Comma"/>
    <tableColumn id="13" xr3:uid="{00000000-0010-0000-1000-00000D000000}" name="_x000a__x000a_December 2019_x000a_Number of services, pre-pandemic" dataDxfId="1836" dataCellStyle="Comma"/>
    <tableColumn id="14" xr3:uid="{00000000-0010-0000-1000-00000E000000}" name="January to December 2019 (monthly average)_x000a_Number of services, pre-pandemic" dataDxfId="1835" dataCellStyle="Comma"/>
    <tableColumn id="15" xr3:uid="{00000000-0010-0000-1000-00000F000000}" name="_x000a__x000a_March 2020_x000a_Number of services, pandemic period" dataDxfId="1834" dataCellStyle="Comma"/>
    <tableColumn id="16" xr3:uid="{00000000-0010-0000-1000-000010000000}" name="_x000a__x000a_April 2020_x000a_Number of services, pandemic period" dataDxfId="1833" dataCellStyle="Comma"/>
    <tableColumn id="17" xr3:uid="{00000000-0010-0000-1000-000011000000}" name="_x000a__x000a_May 2020_x000a_Number of services, pandemic period" dataDxfId="1832" dataCellStyle="Comma"/>
    <tableColumn id="18" xr3:uid="{00000000-0010-0000-1000-000012000000}" name="_x000a__x000a_June 2020_x000a_Number of services, pandemic period" dataDxfId="1831" dataCellStyle="Comma"/>
    <tableColumn id="19" xr3:uid="{00000000-0010-0000-1000-000013000000}" name="_x000a__x000a_July 2020_x000a_Number of services, pandemic period" dataDxfId="1830" dataCellStyle="Comma"/>
    <tableColumn id="20" xr3:uid="{00000000-0010-0000-1000-000014000000}" name="_x000a__x000a_August 2020 _x000a_Number of services, pandemic period" dataDxfId="1829" dataCellStyle="Comma"/>
    <tableColumn id="21" xr3:uid="{00000000-0010-0000-1000-000015000000}" name="_x000a__x000a_September 2020_x000a_Number of services, pandemic period" dataDxfId="1828" dataCellStyle="Comma"/>
    <tableColumn id="22" xr3:uid="{00000000-0010-0000-1000-000016000000}" name="_x000a__x000a_October 2020_x000a_Number of services, pandemic period" dataDxfId="1827" dataCellStyle="Comma"/>
    <tableColumn id="23" xr3:uid="{00000000-0010-0000-1000-000017000000}" name="_x000a__x000a_November 2020_x000a_Number of services, pandemic period" dataDxfId="1826" dataCellStyle="Comma"/>
    <tableColumn id="24" xr3:uid="{00000000-0010-0000-1000-000018000000}" name="_x000a__x000a_December 2020_x000a_Number of services, pandemic period" dataDxfId="1825" dataCellStyle="Comma"/>
    <tableColumn id="25" xr3:uid="{00000000-0010-0000-1000-000019000000}" name="_x000a__x000a_January 2021_x000a_Number of services, pandemic period" dataDxfId="1824" dataCellStyle="Comma"/>
    <tableColumn id="26" xr3:uid="{00000000-0010-0000-1000-00001A000000}" name="_x000a__x000a_February 2021_x000a_Number of services, pandemic period" dataDxfId="1823" dataCellStyle="Comma"/>
    <tableColumn id="27" xr3:uid="{00000000-0010-0000-1000-00001B000000}" name="_x000a__x000a_March 2021_x000a_Number of services, pandemic period" dataDxfId="1822" dataCellStyle="Comma"/>
    <tableColumn id="28" xr3:uid="{00000000-0010-0000-1000-00001C000000}" name="March 2020 to March 2021 (monthly average)_x000a_Number of services, pandemic period" dataDxfId="1821" dataCellStyle="Percent"/>
    <tableColumn id="29" xr3:uid="{00000000-0010-0000-1000-00001D000000}" name="_x000a_March 2019 to March 2020_x000a_Percentage change, pre-pandemic to pandemic period" dataDxfId="1820" dataCellStyle="Percent"/>
    <tableColumn id="30" xr3:uid="{00000000-0010-0000-1000-00001E000000}" name="_x000a_April 2019 to April 2020_x000a_Percentage change, pre-pandemic to pandemic period" dataDxfId="1819" dataCellStyle="Percent"/>
    <tableColumn id="31" xr3:uid="{00000000-0010-0000-1000-00001F000000}" name="_x000a_May 2019 to May 2020_x000a_Percentage change, pre-pandemic to pandemic period" dataDxfId="1818" dataCellStyle="Percent"/>
    <tableColumn id="32" xr3:uid="{00000000-0010-0000-1000-000020000000}" name="_x000a_June 2019 to June 2020_x000a_Percentage change, pre-pandemic to pandemic period" dataDxfId="1817" dataCellStyle="Percent"/>
    <tableColumn id="33" xr3:uid="{00000000-0010-0000-1000-000021000000}" name="_x000a_July 2019 to July 2020_x000a_Percentage change, pre-pandemic to pandemic period" dataDxfId="1816" dataCellStyle="Percent"/>
    <tableColumn id="34" xr3:uid="{00000000-0010-0000-1000-000022000000}" name="_x000a_August 2019 to August 2020_x000a_Percentage change, pre-pandemic to pandemic period" dataDxfId="1815" dataCellStyle="Percent"/>
    <tableColumn id="35" xr3:uid="{00000000-0010-0000-1000-000023000000}" name="_x000a_September 2019 to September 2020_x000a_Percentage change, pre-pandemic to pandemic period" dataDxfId="1814" dataCellStyle="Percent"/>
    <tableColumn id="36" xr3:uid="{00000000-0010-0000-1000-000024000000}" name="_x000a_October 2019 to October 2020_x000a_Percentage change, pre-pandemic to pandemic period" dataDxfId="1813" dataCellStyle="Percent"/>
    <tableColumn id="37" xr3:uid="{00000000-0010-0000-1000-000025000000}" name="_x000a_November 2019 to November 2020_x000a_Percentage change, pre-pandemic to pandemic period" dataDxfId="1812" dataCellStyle="Percent"/>
    <tableColumn id="38" xr3:uid="{00000000-0010-0000-1000-000026000000}" name="_x000a_December 2019 to December 2020_x000a_Percentage change, pre-pandemic to pandemic period" dataDxfId="1811" dataCellStyle="Percent"/>
    <tableColumn id="39" xr3:uid="{00000000-0010-0000-1000-000027000000}" name="_x000a_January 2019 to January 2021_x000a_Percentage change, pre-pandemic to pandemic period" dataDxfId="1810" dataCellStyle="Percent"/>
    <tableColumn id="40" xr3:uid="{00000000-0010-0000-1000-000028000000}" name="_x000a_February 2019 to February 2021_x000a_Percentage change, pre-pandemic to pandemic period" dataDxfId="1809" dataCellStyle="Percent"/>
    <tableColumn id="41" xr3:uid="{00000000-0010-0000-1000-000029000000}" name="_x000a_March 2019 to March 2021_x000a_Percentage change, pre-pandemic to pandemic period" dataDxfId="1808" dataCellStyle="Percent"/>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1000000}" name="Table18" displayName="Table18" ref="A141:AO146" totalsRowShown="0" headerRowDxfId="1807" dataDxfId="1806" tableBorderDxfId="1805" headerRowCellStyle="Header_row" dataCellStyle="Percent">
  <tableColumns count="41">
    <tableColumn id="1" xr3:uid="{00000000-0010-0000-1100-000001000000}" name="Family physicians service groups" dataDxfId="1804"/>
    <tableColumn id="2" xr3:uid="{00000000-0010-0000-1100-000002000000}" name="_x000a__x000a_January 2019_x000a_Number of services, pre-pandemic" dataDxfId="1803"/>
    <tableColumn id="3" xr3:uid="{00000000-0010-0000-1100-000003000000}" name="_x000a__x000a_February 2019_x000a_Number of services, pre-pandemic" dataDxfId="1802"/>
    <tableColumn id="4" xr3:uid="{00000000-0010-0000-1100-000004000000}" name="_x000a__x000a_March 2019_x000a_Number of services, pre-pandemic" dataDxfId="1801" dataCellStyle="Comma"/>
    <tableColumn id="5" xr3:uid="{00000000-0010-0000-1100-000005000000}" name="_x000a__x000a_April 2019 _x000a_Number of services, pre-pandemic" dataDxfId="1800" dataCellStyle="Comma"/>
    <tableColumn id="6" xr3:uid="{00000000-0010-0000-1100-000006000000}" name="_x000a__x000a_May 2019 _x000a_Number of services, pre-pandemic" dataDxfId="1799" dataCellStyle="Comma"/>
    <tableColumn id="7" xr3:uid="{00000000-0010-0000-1100-000007000000}" name="_x000a__x000a_June 2019_x000a_Number of services, pre-pandemic" dataDxfId="1798" dataCellStyle="Comma"/>
    <tableColumn id="8" xr3:uid="{00000000-0010-0000-1100-000008000000}" name="_x000a__x000a_July 2019_x000a_Number of services, pre-pandemic" dataDxfId="1797" dataCellStyle="Comma"/>
    <tableColumn id="9" xr3:uid="{00000000-0010-0000-1100-000009000000}" name="_x000a__x000a_August 2019_x000a_Number of services, pre-pandemic" dataDxfId="1796" dataCellStyle="Comma"/>
    <tableColumn id="10" xr3:uid="{00000000-0010-0000-1100-00000A000000}" name="_x000a__x000a_September 2019_x000a_Number of services, pre-pandemic" dataDxfId="1795" dataCellStyle="Comma"/>
    <tableColumn id="11" xr3:uid="{00000000-0010-0000-1100-00000B000000}" name="_x000a__x000a_October 2019_x000a_Number of services, pre-pandemic" dataDxfId="1794" dataCellStyle="Comma"/>
    <tableColumn id="12" xr3:uid="{00000000-0010-0000-1100-00000C000000}" name="_x000a__x000a_November 2019_x000a_Number of services, pre-pandemic" dataDxfId="1793" dataCellStyle="Comma"/>
    <tableColumn id="13" xr3:uid="{00000000-0010-0000-1100-00000D000000}" name="_x000a__x000a_December 2019_x000a_Number of services, pre-pandemic" dataDxfId="1792" dataCellStyle="Comma"/>
    <tableColumn id="14" xr3:uid="{00000000-0010-0000-1100-00000E000000}" name="January to December 2019 (monthly average)_x000a_Number of services, pre-pandemic" dataDxfId="1791" dataCellStyle="Comma"/>
    <tableColumn id="15" xr3:uid="{00000000-0010-0000-1100-00000F000000}" name="_x000a__x000a_March 2020_x000a_Number of services, pandemic period" dataDxfId="1790" dataCellStyle="Comma"/>
    <tableColumn id="16" xr3:uid="{00000000-0010-0000-1100-000010000000}" name="_x000a__x000a_April 2020_x000a_Number of services, pandemic period" dataDxfId="1789" dataCellStyle="Comma"/>
    <tableColumn id="17" xr3:uid="{00000000-0010-0000-1100-000011000000}" name="_x000a__x000a_May 2020_x000a_Number of services, pandemic period" dataDxfId="1788" dataCellStyle="Comma"/>
    <tableColumn id="18" xr3:uid="{00000000-0010-0000-1100-000012000000}" name="_x000a__x000a_June 2020_x000a_Number of services, pandemic period" dataDxfId="1787" dataCellStyle="Comma"/>
    <tableColumn id="19" xr3:uid="{00000000-0010-0000-1100-000013000000}" name="_x000a__x000a_July 2020_x000a_Number of services, pandemic period" dataDxfId="1786" dataCellStyle="Comma"/>
    <tableColumn id="20" xr3:uid="{00000000-0010-0000-1100-000014000000}" name="_x000a__x000a_August 2020 _x000a_Number of services, pandemic period" dataDxfId="1785" dataCellStyle="Comma"/>
    <tableColumn id="21" xr3:uid="{00000000-0010-0000-1100-000015000000}" name="_x000a__x000a_September 2020_x000a_Number of services, pandemic period" dataDxfId="1784" dataCellStyle="Comma"/>
    <tableColumn id="22" xr3:uid="{00000000-0010-0000-1100-000016000000}" name="_x000a__x000a_October 2020_x000a_Number of services, pandemic period" dataDxfId="1783" dataCellStyle="Comma"/>
    <tableColumn id="23" xr3:uid="{00000000-0010-0000-1100-000017000000}" name="_x000a__x000a_November 2020_x000a_Number of services, pandemic period" dataDxfId="1782" dataCellStyle="Comma"/>
    <tableColumn id="24" xr3:uid="{00000000-0010-0000-1100-000018000000}" name="_x000a__x000a_December 2020_x000a_Number of services, pandemic period" dataDxfId="1781" dataCellStyle="Comma"/>
    <tableColumn id="25" xr3:uid="{00000000-0010-0000-1100-000019000000}" name="_x000a__x000a_January 2021_x000a_Number of services, pandemic period" dataDxfId="1780" dataCellStyle="Comma"/>
    <tableColumn id="26" xr3:uid="{00000000-0010-0000-1100-00001A000000}" name="_x000a__x000a_February 2021_x000a_Number of services, pandemic period" dataDxfId="1779" dataCellStyle="Comma"/>
    <tableColumn id="27" xr3:uid="{00000000-0010-0000-1100-00001B000000}" name="_x000a__x000a_March 2021_x000a_Number of services, pandemic period" dataDxfId="1778" dataCellStyle="Comma"/>
    <tableColumn id="28" xr3:uid="{00000000-0010-0000-1100-00001C000000}" name="March 2020 to March 2021 (monthly average)_x000a_Number of services, pandemic period" dataDxfId="1777" dataCellStyle="Percent"/>
    <tableColumn id="29" xr3:uid="{00000000-0010-0000-1100-00001D000000}" name="_x000a_March 2019 to March 2020_x000a_Percentage change, pre-pandemic to pandemic period" dataDxfId="1776" dataCellStyle="Percent"/>
    <tableColumn id="30" xr3:uid="{00000000-0010-0000-1100-00001E000000}" name="_x000a_April 2019 to April 2020_x000a_Percentage change, pre-pandemic to pandemic period" dataDxfId="1775" dataCellStyle="Percent"/>
    <tableColumn id="31" xr3:uid="{00000000-0010-0000-1100-00001F000000}" name="_x000a_May 2019 to May 2020_x000a_Percentage change, pre-pandemic to pandemic period" dataDxfId="1774" dataCellStyle="Percent"/>
    <tableColumn id="32" xr3:uid="{00000000-0010-0000-1100-000020000000}" name="_x000a_June 2019 to June 2020_x000a_Percentage change, pre-pandemic to pandemic period" dataDxfId="1773" dataCellStyle="Percent"/>
    <tableColumn id="33" xr3:uid="{00000000-0010-0000-1100-000021000000}" name="_x000a_July 2019 to July 2020_x000a_Percentage change, pre-pandemic to pandemic period" dataDxfId="1772" dataCellStyle="Percent"/>
    <tableColumn id="34" xr3:uid="{00000000-0010-0000-1100-000022000000}" name="_x000a_August 2019 to August 2020_x000a_Percentage change, pre-pandemic to pandemic period" dataDxfId="1771" dataCellStyle="Percent"/>
    <tableColumn id="35" xr3:uid="{00000000-0010-0000-1100-000023000000}" name="_x000a_September 2019 to September 2020_x000a_Percentage change, pre-pandemic to pandemic period" dataDxfId="1770" dataCellStyle="Percent"/>
    <tableColumn id="36" xr3:uid="{00000000-0010-0000-1100-000024000000}" name="_x000a_October 2019 to October 2020_x000a_Percentage change, pre-pandemic to pandemic period" dataDxfId="1769" dataCellStyle="Percent"/>
    <tableColumn id="37" xr3:uid="{00000000-0010-0000-1100-000025000000}" name="_x000a_November 2019 to November 2020_x000a_Percentage change, pre-pandemic to pandemic period" dataDxfId="1768" dataCellStyle="Percent"/>
    <tableColumn id="38" xr3:uid="{00000000-0010-0000-1100-000026000000}" name="_x000a_December 2019 to December 2020_x000a_Percentage change, pre-pandemic to pandemic period" dataDxfId="1767" dataCellStyle="Percent"/>
    <tableColumn id="39" xr3:uid="{00000000-0010-0000-1100-000027000000}" name="_x000a_January 2019 to January 2021_x000a_Percentage change, pre-pandemic to pandemic period" dataDxfId="1766" dataCellStyle="Percent"/>
    <tableColumn id="40" xr3:uid="{00000000-0010-0000-1100-000028000000}" name="_x000a_February 2019 to February 2021_x000a_Percentage change, pre-pandemic to pandemic period" dataDxfId="1765" dataCellStyle="Percent"/>
    <tableColumn id="41" xr3:uid="{00000000-0010-0000-1100-000029000000}" name="_x000a_March 2019 to March 2021_x000a_Percentage change, pre-pandemic to pandemic period" dataDxfId="1764" dataCellStyle="Percent"/>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2000000}" name="Table19" displayName="Table19" ref="A160:AO165" totalsRowShown="0" headerRowDxfId="1763" dataDxfId="1762" tableBorderDxfId="1761" headerRowCellStyle="Header_row" dataCellStyle="Percent">
  <tableColumns count="41">
    <tableColumn id="1" xr3:uid="{00000000-0010-0000-1200-000001000000}" name="Family physicians service groups" dataDxfId="1760"/>
    <tableColumn id="2" xr3:uid="{00000000-0010-0000-1200-000002000000}" name="_x000a__x000a_January 2019_x000a_Number of services, pre-pandemic" dataDxfId="1759"/>
    <tableColumn id="3" xr3:uid="{00000000-0010-0000-1200-000003000000}" name="_x000a__x000a_February 2019_x000a_Number of services, pre-pandemic" dataDxfId="1758"/>
    <tableColumn id="4" xr3:uid="{00000000-0010-0000-1200-000004000000}" name="_x000a__x000a_March 2019_x000a_Number of services, pre-pandemic" dataDxfId="1757" dataCellStyle="Comma"/>
    <tableColumn id="5" xr3:uid="{00000000-0010-0000-1200-000005000000}" name="_x000a__x000a_April 2019 _x000a_Number of services, pre-pandemic" dataDxfId="1756" dataCellStyle="Comma"/>
    <tableColumn id="6" xr3:uid="{00000000-0010-0000-1200-000006000000}" name="_x000a__x000a_May 2019 _x000a_Number of services, pre-pandemic" dataDxfId="1755" dataCellStyle="Comma"/>
    <tableColumn id="7" xr3:uid="{00000000-0010-0000-1200-000007000000}" name="_x000a__x000a_June 2019_x000a_Number of services, pre-pandemic" dataDxfId="1754" dataCellStyle="Comma"/>
    <tableColumn id="8" xr3:uid="{00000000-0010-0000-1200-000008000000}" name="_x000a__x000a_July 2019_x000a_Number of services, pre-pandemic" dataDxfId="1753" dataCellStyle="Comma"/>
    <tableColumn id="9" xr3:uid="{00000000-0010-0000-1200-000009000000}" name="_x000a__x000a_August 2019_x000a_Number of services, pre-pandemic" dataDxfId="1752" dataCellStyle="Comma"/>
    <tableColumn id="10" xr3:uid="{00000000-0010-0000-1200-00000A000000}" name="_x000a__x000a_September 2019_x000a_Number of services, pre-pandemic" dataDxfId="1751" dataCellStyle="Comma"/>
    <tableColumn id="11" xr3:uid="{00000000-0010-0000-1200-00000B000000}" name="_x000a__x000a_October 2019_x000a_Number of services, pre-pandemic" dataDxfId="1750" dataCellStyle="Comma"/>
    <tableColumn id="12" xr3:uid="{00000000-0010-0000-1200-00000C000000}" name="_x000a__x000a_November 2019_x000a_Number of services, pre-pandemic" dataDxfId="1749" dataCellStyle="Comma"/>
    <tableColumn id="13" xr3:uid="{00000000-0010-0000-1200-00000D000000}" name="_x000a__x000a_December 2019_x000a_Number of services, pre-pandemic" dataDxfId="1748" dataCellStyle="Comma"/>
    <tableColumn id="14" xr3:uid="{00000000-0010-0000-1200-00000E000000}" name="January to December 2019 (monthly average)_x000a_Number of services, pre-pandemic" dataDxfId="1747" dataCellStyle="Comma"/>
    <tableColumn id="15" xr3:uid="{00000000-0010-0000-1200-00000F000000}" name="_x000a__x000a_March 2020_x000a_Number of services, pandemic period" dataDxfId="1746" dataCellStyle="Comma"/>
    <tableColumn id="16" xr3:uid="{00000000-0010-0000-1200-000010000000}" name="_x000a__x000a_April 2020_x000a_Number of services, pandemic period" dataDxfId="1745" dataCellStyle="Comma"/>
    <tableColumn id="17" xr3:uid="{00000000-0010-0000-1200-000011000000}" name="_x000a__x000a_May 2020_x000a_Number of services, pandemic period" dataDxfId="1744" dataCellStyle="Comma"/>
    <tableColumn id="18" xr3:uid="{00000000-0010-0000-1200-000012000000}" name="_x000a__x000a_June 2020_x000a_Number of services, pandemic period" dataDxfId="1743" dataCellStyle="Comma"/>
    <tableColumn id="19" xr3:uid="{00000000-0010-0000-1200-000013000000}" name="_x000a__x000a_July 2020_x000a_Number of services, pandemic period" dataDxfId="1742" dataCellStyle="Comma"/>
    <tableColumn id="20" xr3:uid="{00000000-0010-0000-1200-000014000000}" name="_x000a__x000a_August 2020 _x000a_Number of services, pandemic period" dataDxfId="1741" dataCellStyle="Comma"/>
    <tableColumn id="21" xr3:uid="{00000000-0010-0000-1200-000015000000}" name="_x000a__x000a_September 2020_x000a_Number of services, pandemic period" dataDxfId="1740" dataCellStyle="Comma"/>
    <tableColumn id="22" xr3:uid="{00000000-0010-0000-1200-000016000000}" name="_x000a__x000a_October 2020_x000a_Number of services, pandemic period" dataDxfId="1739" dataCellStyle="Comma"/>
    <tableColumn id="23" xr3:uid="{00000000-0010-0000-1200-000017000000}" name="_x000a__x000a_November 2020_x000a_Number of services, pandemic period" dataDxfId="1738" dataCellStyle="Comma"/>
    <tableColumn id="24" xr3:uid="{00000000-0010-0000-1200-000018000000}" name="_x000a__x000a_December 2020_x000a_Number of services, pandemic period" dataDxfId="1737" dataCellStyle="Comma"/>
    <tableColumn id="25" xr3:uid="{00000000-0010-0000-1200-000019000000}" name="_x000a__x000a_January 2021_x000a_Number of services, pandemic period" dataDxfId="1736" dataCellStyle="Comma"/>
    <tableColumn id="26" xr3:uid="{00000000-0010-0000-1200-00001A000000}" name="_x000a__x000a_February 2021_x000a_Number of services, pandemic period" dataDxfId="1735" dataCellStyle="Comma"/>
    <tableColumn id="27" xr3:uid="{00000000-0010-0000-1200-00001B000000}" name="_x000a__x000a_March 2021_x000a_Number of services, pandemic period" dataDxfId="1734" dataCellStyle="Comma"/>
    <tableColumn id="28" xr3:uid="{00000000-0010-0000-1200-00001C000000}" name="March 2020 to March 2021 (monthly average)_x000a_Number of services, pandemic period" dataDxfId="1733" dataCellStyle="Percent"/>
    <tableColumn id="29" xr3:uid="{00000000-0010-0000-1200-00001D000000}" name="_x000a_March 2019 to March 2020_x000a_Percentage change, pre-pandemic to pandemic period" dataDxfId="1732" dataCellStyle="Percent"/>
    <tableColumn id="30" xr3:uid="{00000000-0010-0000-1200-00001E000000}" name="_x000a_April 2019 to April 2020_x000a_Percentage change, pre-pandemic to pandemic period" dataDxfId="1731" dataCellStyle="Percent"/>
    <tableColumn id="31" xr3:uid="{00000000-0010-0000-1200-00001F000000}" name="_x000a_May 2019 to May 2020_x000a_Percentage change, pre-pandemic to pandemic period" dataDxfId="1730" dataCellStyle="Percent"/>
    <tableColumn id="32" xr3:uid="{00000000-0010-0000-1200-000020000000}" name="_x000a_June 2019 to June 2020_x000a_Percentage change, pre-pandemic to pandemic period" dataDxfId="1729" dataCellStyle="Percent"/>
    <tableColumn id="33" xr3:uid="{00000000-0010-0000-1200-000021000000}" name="_x000a_July 2019 to July 2020_x000a_Percentage change, pre-pandemic to pandemic period" dataDxfId="1728" dataCellStyle="Percent"/>
    <tableColumn id="34" xr3:uid="{00000000-0010-0000-1200-000022000000}" name="_x000a_August 2019 to August 2020_x000a_Percentage change, pre-pandemic to pandemic period" dataDxfId="1727" dataCellStyle="Percent"/>
    <tableColumn id="35" xr3:uid="{00000000-0010-0000-1200-000023000000}" name="_x000a_September 2019 to September 2020_x000a_Percentage change, pre-pandemic to pandemic period" dataDxfId="1726" dataCellStyle="Percent"/>
    <tableColumn id="36" xr3:uid="{00000000-0010-0000-1200-000024000000}" name="_x000a_October 2019 to October 2020_x000a_Percentage change, pre-pandemic to pandemic period" dataDxfId="1725" dataCellStyle="Percent"/>
    <tableColumn id="37" xr3:uid="{00000000-0010-0000-1200-000025000000}" name="_x000a_November 2019 to November 2020_x000a_Percentage change, pre-pandemic to pandemic period" dataDxfId="1724" dataCellStyle="Percent"/>
    <tableColumn id="38" xr3:uid="{00000000-0010-0000-1200-000026000000}" name="_x000a_December 2019 to December 2020_x000a_Percentage change, pre-pandemic to pandemic period" dataDxfId="1723" dataCellStyle="Percent"/>
    <tableColumn id="39" xr3:uid="{00000000-0010-0000-1200-000027000000}" name="_x000a_January 2019 to January 2021_x000a_Percentage change, pre-pandemic to pandemic period" dataDxfId="1722" dataCellStyle="Percent"/>
    <tableColumn id="40" xr3:uid="{00000000-0010-0000-1200-000028000000}" name="_x000a_February 2019 to February 2021_x000a_Percentage change, pre-pandemic to pandemic period" dataDxfId="1721" dataCellStyle="Percent"/>
    <tableColumn id="41" xr3:uid="{00000000-0010-0000-1200-000029000000}" name="_x000a_March 2019 to March 2021_x000a_Percentage change, pre-pandemic to pandemic period" dataDxfId="1720" dataCellStyle="Percen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6:AO32" totalsRowShown="0" headerRowDxfId="2436" dataDxfId="2435" tableBorderDxfId="2434" headerRowCellStyle="Header_row" dataCellStyle="Percent">
  <tableColumns count="41">
    <tableColumn id="1" xr3:uid="{00000000-0010-0000-0100-000001000000}" name="Medical specialists service groups" dataDxfId="2433"/>
    <tableColumn id="2" xr3:uid="{00000000-0010-0000-0100-000002000000}" name="_x000a__x000a_January 2019_x000a_Number of services, pre-pandemic" dataDxfId="2432"/>
    <tableColumn id="3" xr3:uid="{00000000-0010-0000-0100-000003000000}" name="_x000a__x000a_February 2019_x000a_Number of services, pre-pandemic" dataDxfId="2431"/>
    <tableColumn id="4" xr3:uid="{00000000-0010-0000-0100-000004000000}" name="_x000a__x000a_March 2019_x000a_Number of services, pre-pandemic"/>
    <tableColumn id="5" xr3:uid="{00000000-0010-0000-0100-000005000000}" name="_x000a__x000a_April 2019 _x000a_Number of services, pre-pandemic"/>
    <tableColumn id="6" xr3:uid="{00000000-0010-0000-0100-000006000000}" name="_x000a__x000a_May 2019 _x000a_Number of services, pre-pandemic"/>
    <tableColumn id="7" xr3:uid="{00000000-0010-0000-0100-000007000000}" name="_x000a__x000a_June 2019_x000a_Number of services, pre-pandemic"/>
    <tableColumn id="8" xr3:uid="{00000000-0010-0000-0100-000008000000}" name="_x000a__x000a_July 2019_x000a_Number of services, pre-pandemic"/>
    <tableColumn id="9" xr3:uid="{00000000-0010-0000-0100-000009000000}" name="_x000a__x000a_August 2019_x000a_Number of services, pre-pandemic"/>
    <tableColumn id="10" xr3:uid="{00000000-0010-0000-0100-00000A000000}" name="_x000a__x000a_September 2019_x000a_Number of services, pre-pandemic"/>
    <tableColumn id="11" xr3:uid="{00000000-0010-0000-0100-00000B000000}" name="_x000a__x000a_October 2019_x000a_Number of services, pre-pandemic"/>
    <tableColumn id="12" xr3:uid="{00000000-0010-0000-0100-00000C000000}" name="_x000a__x000a_November 2019_x000a_Number of services, pre-pandemic"/>
    <tableColumn id="13" xr3:uid="{00000000-0010-0000-0100-00000D000000}" name="_x000a__x000a_December 2019_x000a_Number of services, pre-pandemic"/>
    <tableColumn id="14" xr3:uid="{00000000-0010-0000-0100-00000E000000}" name="January to December 2019 (monthly average)_x000a_Number of services, pre-pandemic"/>
    <tableColumn id="15" xr3:uid="{00000000-0010-0000-0100-00000F000000}" name="_x000a__x000a_March 2020_x000a_Number of services, pandemic period"/>
    <tableColumn id="16" xr3:uid="{00000000-0010-0000-0100-000010000000}" name="_x000a__x000a_April 2020_x000a_Number of services, pandemic period"/>
    <tableColumn id="17" xr3:uid="{00000000-0010-0000-0100-000011000000}" name="_x000a__x000a_May 2020_x000a_Number of services, pandemic period"/>
    <tableColumn id="18" xr3:uid="{00000000-0010-0000-0100-000012000000}" name="_x000a__x000a_June 2020_x000a_Number of services, pandemic period"/>
    <tableColumn id="19" xr3:uid="{00000000-0010-0000-0100-000013000000}" name="_x000a__x000a_July 2020_x000a_Number of services, pandemic period"/>
    <tableColumn id="20" xr3:uid="{00000000-0010-0000-0100-000014000000}" name="_x000a__x000a_August 2020 _x000a_Number of services, pandemic period"/>
    <tableColumn id="21" xr3:uid="{00000000-0010-0000-0100-000015000000}" name="_x000a__x000a_September 2020_x000a_Number of services, pandemic period"/>
    <tableColumn id="22" xr3:uid="{00000000-0010-0000-0100-000016000000}" name="_x000a__x000a_October 2020_x000a_Number of services, pandemic period"/>
    <tableColumn id="23" xr3:uid="{00000000-0010-0000-0100-000017000000}" name="_x000a__x000a_November 2020_x000a_Number of services, pandemic period"/>
    <tableColumn id="24" xr3:uid="{00000000-0010-0000-0100-000018000000}" name="_x000a__x000a_December 2020_x000a_Number of services, pandemic period"/>
    <tableColumn id="25" xr3:uid="{00000000-0010-0000-0100-000019000000}" name="_x000a__x000a_January 2021_x000a_Number of services, pandemic period"/>
    <tableColumn id="26" xr3:uid="{00000000-0010-0000-0100-00001A000000}" name="_x000a__x000a_February 2021_x000a_Number of services, pandemic period"/>
    <tableColumn id="27" xr3:uid="{00000000-0010-0000-0100-00001B000000}" name="_x000a__x000a_March 2021_x000a_Number of services, pandemic period"/>
    <tableColumn id="28" xr3:uid="{00000000-0010-0000-0100-00001C000000}" name="March 2020 to March 2021 (monthly average)_x000a_Number of services, pandemic period" dataDxfId="2430"/>
    <tableColumn id="29" xr3:uid="{00000000-0010-0000-0100-00001D000000}" name="_x000a_March 2019 to March 2020_x000a_Percentage change, pre-pandemic to pandemic period" dataDxfId="2429" dataCellStyle="Percent"/>
    <tableColumn id="30" xr3:uid="{00000000-0010-0000-0100-00001E000000}" name="_x000a_April 2019 to April 2020_x000a_Percentage change, pre-pandemic to pandemic period" dataDxfId="2428" dataCellStyle="Percent"/>
    <tableColumn id="31" xr3:uid="{00000000-0010-0000-0100-00001F000000}" name="_x000a_May 2019 to May 2020_x000a_Percentage change, pre-pandemic to pandemic period" dataDxfId="2427" dataCellStyle="Percent"/>
    <tableColumn id="32" xr3:uid="{00000000-0010-0000-0100-000020000000}" name="_x000a_June 2019 to June 2020_x000a_Percentage change, pre-pandemic to pandemic period" dataDxfId="2426" dataCellStyle="Percent"/>
    <tableColumn id="33" xr3:uid="{00000000-0010-0000-0100-000021000000}" name="_x000a_July 2019 to July 2020_x000a_Percentage change, pre-pandemic to pandemic period" dataDxfId="2425" dataCellStyle="Percent"/>
    <tableColumn id="34" xr3:uid="{00000000-0010-0000-0100-000022000000}" name="_x000a_August 2019 to August 2020_x000a_Percentage change, pre-pandemic to pandemic period" dataDxfId="2424" dataCellStyle="Percent"/>
    <tableColumn id="35" xr3:uid="{00000000-0010-0000-0100-000023000000}" name="_x000a_September 2019 to September 2020_x000a_Percentage change, pre-pandemic to pandemic period" dataDxfId="2423" dataCellStyle="Percent"/>
    <tableColumn id="36" xr3:uid="{00000000-0010-0000-0100-000024000000}" name="_x000a_October 2019 to October 2020_x000a_Percentage change, pre-pandemic to pandemic period" dataDxfId="2422" dataCellStyle="Percent"/>
    <tableColumn id="37" xr3:uid="{00000000-0010-0000-0100-000025000000}" name="_x000a_November 2019 to November 2020_x000a_Percentage change, pre-pandemic to pandemic period" dataDxfId="2421" dataCellStyle="Percent"/>
    <tableColumn id="38" xr3:uid="{00000000-0010-0000-0100-000026000000}" name="_x000a_December 2019 to December 2020_x000a_Percentage change, pre-pandemic to pandemic period" dataDxfId="2420" dataCellStyle="Percent"/>
    <tableColumn id="39" xr3:uid="{00000000-0010-0000-0100-000027000000}" name="_x000a_January 2019 to January 2021_x000a_Percentage change, pre-pandemic to pandemic period" dataDxfId="2419" dataCellStyle="Percent"/>
    <tableColumn id="40" xr3:uid="{00000000-0010-0000-0100-000028000000}" name="_x000a_February 2019 to February 2021_x000a_Percentage change, pre-pandemic to pandemic period" dataDxfId="2418" dataCellStyle="Percent"/>
    <tableColumn id="41" xr3:uid="{00000000-0010-0000-0100-000029000000}" name="_x000a_March 2019 to March 2021_x000a_Percentage change, pre-pandemic to pandemic period" dataDxfId="2417" dataCellStyle="Percent"/>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3000000}" name="Table20" displayName="Table20" ref="A179:AO184" totalsRowShown="0" headerRowDxfId="1719" dataDxfId="1718" tableBorderDxfId="1717" headerRowCellStyle="Header_row" dataCellStyle="Percent">
  <tableColumns count="41">
    <tableColumn id="1" xr3:uid="{00000000-0010-0000-1300-000001000000}" name="Family physicians service groups" dataDxfId="1716"/>
    <tableColumn id="2" xr3:uid="{00000000-0010-0000-1300-000002000000}" name="_x000a__x000a_January 2019_x000a_Number of services, pre-pandemic" dataDxfId="1715"/>
    <tableColumn id="3" xr3:uid="{00000000-0010-0000-1300-000003000000}" name="_x000a__x000a_February 2019_x000a_Number of services, pre-pandemic" dataDxfId="1714"/>
    <tableColumn id="4" xr3:uid="{00000000-0010-0000-1300-000004000000}" name="_x000a__x000a_March 2019_x000a_Number of services, pre-pandemic" dataDxfId="1713" dataCellStyle="Comma"/>
    <tableColumn id="5" xr3:uid="{00000000-0010-0000-1300-000005000000}" name="_x000a__x000a_April 2019 _x000a_Number of services, pre-pandemic" dataDxfId="1712" dataCellStyle="Comma"/>
    <tableColumn id="6" xr3:uid="{00000000-0010-0000-1300-000006000000}" name="_x000a__x000a_May 2019 _x000a_Number of services, pre-pandemic" dataDxfId="1711" dataCellStyle="Comma"/>
    <tableColumn id="7" xr3:uid="{00000000-0010-0000-1300-000007000000}" name="_x000a__x000a_June 2019_x000a_Number of services, pre-pandemic" dataDxfId="1710" dataCellStyle="Comma"/>
    <tableColumn id="8" xr3:uid="{00000000-0010-0000-1300-000008000000}" name="_x000a__x000a_July 2019_x000a_Number of services, pre-pandemic" dataDxfId="1709" dataCellStyle="Comma"/>
    <tableColumn id="9" xr3:uid="{00000000-0010-0000-1300-000009000000}" name="_x000a__x000a_August 2019_x000a_Number of services, pre-pandemic" dataDxfId="1708" dataCellStyle="Comma"/>
    <tableColumn id="10" xr3:uid="{00000000-0010-0000-1300-00000A000000}" name="_x000a__x000a_September 2019_x000a_Number of services, pre-pandemic" dataDxfId="1707" dataCellStyle="Comma"/>
    <tableColumn id="11" xr3:uid="{00000000-0010-0000-1300-00000B000000}" name="_x000a__x000a_October 2019_x000a_Number of services, pre-pandemic" dataDxfId="1706" dataCellStyle="Comma"/>
    <tableColumn id="12" xr3:uid="{00000000-0010-0000-1300-00000C000000}" name="_x000a__x000a_November 2019_x000a_Number of services, pre-pandemic" dataDxfId="1705" dataCellStyle="Comma"/>
    <tableColumn id="13" xr3:uid="{00000000-0010-0000-1300-00000D000000}" name="_x000a__x000a_December 2019_x000a_Number of services, pre-pandemic" dataDxfId="1704" dataCellStyle="Comma"/>
    <tableColumn id="14" xr3:uid="{00000000-0010-0000-1300-00000E000000}" name="January to December 2019 (monthly average)_x000a_Number of services, pre-pandemic" dataDxfId="1703" dataCellStyle="Comma"/>
    <tableColumn id="15" xr3:uid="{00000000-0010-0000-1300-00000F000000}" name="_x000a__x000a_March 2020_x000a_Number of services, pandemic period" dataDxfId="1702" dataCellStyle="Comma"/>
    <tableColumn id="16" xr3:uid="{00000000-0010-0000-1300-000010000000}" name="_x000a__x000a_April 2020_x000a_Number of services, pandemic period" dataDxfId="1701" dataCellStyle="Comma"/>
    <tableColumn id="17" xr3:uid="{00000000-0010-0000-1300-000011000000}" name="_x000a__x000a_May 2020_x000a_Number of services, pandemic period" dataDxfId="1700" dataCellStyle="Comma"/>
    <tableColumn id="18" xr3:uid="{00000000-0010-0000-1300-000012000000}" name="_x000a__x000a_June 2020_x000a_Number of services, pandemic period" dataDxfId="1699" dataCellStyle="Comma"/>
    <tableColumn id="19" xr3:uid="{00000000-0010-0000-1300-000013000000}" name="_x000a__x000a_July 2020_x000a_Number of services, pandemic period" dataDxfId="1698" dataCellStyle="Comma"/>
    <tableColumn id="20" xr3:uid="{00000000-0010-0000-1300-000014000000}" name="_x000a__x000a_August 2020 _x000a_Number of services, pandemic period" dataDxfId="1697" dataCellStyle="Comma"/>
    <tableColumn id="21" xr3:uid="{00000000-0010-0000-1300-000015000000}" name="_x000a__x000a_September 2020_x000a_Number of services, pandemic period" dataDxfId="1696" dataCellStyle="Comma"/>
    <tableColumn id="22" xr3:uid="{00000000-0010-0000-1300-000016000000}" name="_x000a__x000a_October 2020_x000a_Number of services, pandemic period" dataDxfId="1695" dataCellStyle="Comma"/>
    <tableColumn id="23" xr3:uid="{00000000-0010-0000-1300-000017000000}" name="_x000a__x000a_November 2020_x000a_Number of services, pandemic period" dataDxfId="1694" dataCellStyle="Comma"/>
    <tableColumn id="24" xr3:uid="{00000000-0010-0000-1300-000018000000}" name="_x000a__x000a_December 2020_x000a_Number of services, pandemic period" dataDxfId="1693" dataCellStyle="Comma"/>
    <tableColumn id="25" xr3:uid="{00000000-0010-0000-1300-000019000000}" name="_x000a__x000a_January 2021_x000a_Number of services, pandemic period" dataDxfId="1692" dataCellStyle="Comma"/>
    <tableColumn id="26" xr3:uid="{00000000-0010-0000-1300-00001A000000}" name="_x000a__x000a_February 2021_x000a_Number of services, pandemic period" dataDxfId="1691" dataCellStyle="Comma"/>
    <tableColumn id="27" xr3:uid="{00000000-0010-0000-1300-00001B000000}" name="_x000a__x000a_March 2021_x000a_Number of services, pandemic period" dataDxfId="1690" dataCellStyle="Comma"/>
    <tableColumn id="28" xr3:uid="{00000000-0010-0000-1300-00001C000000}" name="March 2020 to March 2021 (monthly average)_x000a_Number of services, pandemic period" dataDxfId="1689" dataCellStyle="Percent"/>
    <tableColumn id="29" xr3:uid="{00000000-0010-0000-1300-00001D000000}" name="_x000a_March 2019 to March 2020_x000a_Percentage change, pre-pandemic to pandemic period" dataDxfId="1688" dataCellStyle="Percent"/>
    <tableColumn id="30" xr3:uid="{00000000-0010-0000-1300-00001E000000}" name="_x000a_April 2019 to April 2020_x000a_Percentage change, pre-pandemic to pandemic period" dataDxfId="1687" dataCellStyle="Percent"/>
    <tableColumn id="31" xr3:uid="{00000000-0010-0000-1300-00001F000000}" name="_x000a_May 2019 to May 2020_x000a_Percentage change, pre-pandemic to pandemic period" dataDxfId="1686" dataCellStyle="Percent"/>
    <tableColumn id="32" xr3:uid="{00000000-0010-0000-1300-000020000000}" name="_x000a_June 2019 to June 2020_x000a_Percentage change, pre-pandemic to pandemic period" dataDxfId="1685" dataCellStyle="Percent"/>
    <tableColumn id="33" xr3:uid="{00000000-0010-0000-1300-000021000000}" name="_x000a_July 2019 to July 2020_x000a_Percentage change, pre-pandemic to pandemic period" dataDxfId="1684" dataCellStyle="Percent"/>
    <tableColumn id="34" xr3:uid="{00000000-0010-0000-1300-000022000000}" name="_x000a_August 2019 to August 2020_x000a_Percentage change, pre-pandemic to pandemic period" dataDxfId="1683" dataCellStyle="Percent"/>
    <tableColumn id="35" xr3:uid="{00000000-0010-0000-1300-000023000000}" name="_x000a_September 2019 to September 2020_x000a_Percentage change, pre-pandemic to pandemic period" dataDxfId="1682" dataCellStyle="Percent"/>
    <tableColumn id="36" xr3:uid="{00000000-0010-0000-1300-000024000000}" name="_x000a_October 2019 to October 2020_x000a_Percentage change, pre-pandemic to pandemic period" dataDxfId="1681" dataCellStyle="Percent"/>
    <tableColumn id="37" xr3:uid="{00000000-0010-0000-1300-000025000000}" name="_x000a_November 2019 to November 2020_x000a_Percentage change, pre-pandemic to pandemic period" dataDxfId="1680" dataCellStyle="Percent"/>
    <tableColumn id="38" xr3:uid="{00000000-0010-0000-1300-000026000000}" name="_x000a_December 2019 to December 2020_x000a_Percentage change, pre-pandemic to pandemic period" dataDxfId="1679" dataCellStyle="Percent"/>
    <tableColumn id="39" xr3:uid="{00000000-0010-0000-1300-000027000000}" name="_x000a_January 2019 to January 2021_x000a_Percentage change, pre-pandemic to pandemic period" dataDxfId="1678" dataCellStyle="Percent"/>
    <tableColumn id="40" xr3:uid="{00000000-0010-0000-1300-000028000000}" name="_x000a_February 2019 to February 2021_x000a_Percentage change, pre-pandemic to pandemic period" dataDxfId="1677" dataCellStyle="Percent"/>
    <tableColumn id="41" xr3:uid="{00000000-0010-0000-1300-000029000000}" name="_x000a_March 2019 to March 2021_x000a_Percentage change, pre-pandemic to pandemic period" dataDxfId="1676" dataCellStyle="Percent"/>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4000000}" name="Table21" displayName="Table21" ref="A5:AO11" totalsRowShown="0" headerRowDxfId="1675" dataDxfId="1674" tableBorderDxfId="1673" headerRowCellStyle="Header_row" dataCellStyle="Percent">
  <tableColumns count="41">
    <tableColumn id="1" xr3:uid="{00000000-0010-0000-1400-000001000000}" name="Family physicians service groups" dataDxfId="1672"/>
    <tableColumn id="2" xr3:uid="{00000000-0010-0000-1400-000002000000}" name="_x000a__x000a_January 2019_x000a_Number of services, pre-pandemic" dataDxfId="1671"/>
    <tableColumn id="3" xr3:uid="{00000000-0010-0000-1400-000003000000}" name="_x000a__x000a_February 2019_x000a_Number of services, pre-pandemic" dataDxfId="1670"/>
    <tableColumn id="4" xr3:uid="{00000000-0010-0000-1400-000004000000}" name="_x000a__x000a_March 2019_x000a_Number of services, pre-pandemic" dataDxfId="1669" dataCellStyle="Comma"/>
    <tableColumn id="5" xr3:uid="{00000000-0010-0000-1400-000005000000}" name="_x000a__x000a_April 2019 _x000a_Number of services, pre-pandemic" dataDxfId="1668" dataCellStyle="Comma"/>
    <tableColumn id="6" xr3:uid="{00000000-0010-0000-1400-000006000000}" name="_x000a__x000a_May 2019 _x000a_Number of services, pre-pandemic" dataDxfId="1667" dataCellStyle="Comma"/>
    <tableColumn id="7" xr3:uid="{00000000-0010-0000-1400-000007000000}" name="_x000a__x000a_June 2019_x000a_Number of services, pre-pandemic" dataDxfId="1666" dataCellStyle="Comma"/>
    <tableColumn id="8" xr3:uid="{00000000-0010-0000-1400-000008000000}" name="_x000a__x000a_July 2019_x000a_Number of services, pre-pandemic" dataDxfId="1665" dataCellStyle="Comma"/>
    <tableColumn id="9" xr3:uid="{00000000-0010-0000-1400-000009000000}" name="_x000a__x000a_August 2019_x000a_Number of services, pre-pandemic" dataDxfId="1664" dataCellStyle="Comma"/>
    <tableColumn id="10" xr3:uid="{00000000-0010-0000-1400-00000A000000}" name="_x000a__x000a_September 2019_x000a_Number of services, pre-pandemic" dataDxfId="1663" dataCellStyle="Comma"/>
    <tableColumn id="11" xr3:uid="{00000000-0010-0000-1400-00000B000000}" name="_x000a__x000a_October 2019_x000a_Number of services, pre-pandemic" dataDxfId="1662" dataCellStyle="Comma"/>
    <tableColumn id="12" xr3:uid="{00000000-0010-0000-1400-00000C000000}" name="_x000a__x000a_November 2019_x000a_Number of services, pre-pandemic" dataDxfId="1661" dataCellStyle="Comma"/>
    <tableColumn id="13" xr3:uid="{00000000-0010-0000-1400-00000D000000}" name="_x000a__x000a_December 2019_x000a_Number of services, pre-pandemic" dataDxfId="1660" dataCellStyle="Comma"/>
    <tableColumn id="14" xr3:uid="{00000000-0010-0000-1400-00000E000000}" name="January to December 2019 (monthly average)_x000a_Number of services, pre-pandemic" dataDxfId="1659" dataCellStyle="Comma"/>
    <tableColumn id="15" xr3:uid="{00000000-0010-0000-1400-00000F000000}" name="_x000a__x000a_March 2020_x000a_Number of services, pandemic period" dataDxfId="1658" dataCellStyle="Comma"/>
    <tableColumn id="16" xr3:uid="{00000000-0010-0000-1400-000010000000}" name="_x000a__x000a_April 2020_x000a_Number of services, pandemic period" dataDxfId="1657" dataCellStyle="Comma"/>
    <tableColumn id="17" xr3:uid="{00000000-0010-0000-1400-000011000000}" name="_x000a__x000a_May 2020_x000a_Number of services, pandemic period" dataDxfId="1656" dataCellStyle="Comma"/>
    <tableColumn id="18" xr3:uid="{00000000-0010-0000-1400-000012000000}" name="_x000a__x000a_June 2020_x000a_Number of services, pandemic period" dataDxfId="1655" dataCellStyle="Comma"/>
    <tableColumn id="19" xr3:uid="{00000000-0010-0000-1400-000013000000}" name="_x000a__x000a_July 2020_x000a_Number of services, pandemic period" dataDxfId="1654" dataCellStyle="Comma"/>
    <tableColumn id="20" xr3:uid="{00000000-0010-0000-1400-000014000000}" name="_x000a__x000a_August 2020 _x000a_Number of services, pandemic period" dataDxfId="1653" dataCellStyle="Comma"/>
    <tableColumn id="21" xr3:uid="{00000000-0010-0000-1400-000015000000}" name="_x000a__x000a_September 2020_x000a_Number of services, pandemic period" dataDxfId="1652" dataCellStyle="Comma"/>
    <tableColumn id="22" xr3:uid="{00000000-0010-0000-1400-000016000000}" name="_x000a__x000a_October 2020_x000a_Number of services, pandemic period" dataDxfId="1651" dataCellStyle="Comma"/>
    <tableColumn id="23" xr3:uid="{00000000-0010-0000-1400-000017000000}" name="_x000a__x000a_November 2020_x000a_Number of services, pandemic period" dataDxfId="1650" dataCellStyle="Comma"/>
    <tableColumn id="24" xr3:uid="{00000000-0010-0000-1400-000018000000}" name="_x000a__x000a_December 2020_x000a_Number of services, pandemic period" dataDxfId="1649" dataCellStyle="Comma"/>
    <tableColumn id="25" xr3:uid="{00000000-0010-0000-1400-000019000000}" name="_x000a__x000a_January 2021_x000a_Number of services, pandemic period" dataDxfId="1648" dataCellStyle="Comma"/>
    <tableColumn id="26" xr3:uid="{00000000-0010-0000-1400-00001A000000}" name="_x000a__x000a_February 2021_x000a_Number of services, pandemic period" dataDxfId="1647" dataCellStyle="Comma"/>
    <tableColumn id="27" xr3:uid="{00000000-0010-0000-1400-00001B000000}" name="_x000a__x000a_March 2021_x000a_Number of services, pandemic period" dataDxfId="1646" dataCellStyle="Comma"/>
    <tableColumn id="28" xr3:uid="{00000000-0010-0000-1400-00001C000000}" name="March 2020 to March 2021 (monthly average)_x000a_Number of services, pandemic period" dataDxfId="1645"/>
    <tableColumn id="29" xr3:uid="{00000000-0010-0000-1400-00001D000000}" name="_x000a_March 2019 to March 2020_x000a_Percentage change, pre-pandemic to pandemic period" dataDxfId="1644" dataCellStyle="Percent"/>
    <tableColumn id="30" xr3:uid="{00000000-0010-0000-1400-00001E000000}" name="_x000a_April 2019 to April 2020_x000a_Percentage change, pre-pandemic to pandemic period" dataDxfId="1643" dataCellStyle="Percent"/>
    <tableColumn id="31" xr3:uid="{00000000-0010-0000-1400-00001F000000}" name="_x000a_May 2019 to May 2020_x000a_Percentage change, pre-pandemic to pandemic period" dataDxfId="1642" dataCellStyle="Percent"/>
    <tableColumn id="32" xr3:uid="{00000000-0010-0000-1400-000020000000}" name="_x000a_June 2019 to June 2020_x000a_Percentage change, pre-pandemic to pandemic period" dataDxfId="1641" dataCellStyle="Percent"/>
    <tableColumn id="33" xr3:uid="{00000000-0010-0000-1400-000021000000}" name="_x000a_July 2019 to July 2020_x000a_Percentage change, pre-pandemic to pandemic period" dataDxfId="1640" dataCellStyle="Percent"/>
    <tableColumn id="34" xr3:uid="{00000000-0010-0000-1400-000022000000}" name="_x000a_August 2019 to August 2020_x000a_Percentage change, pre-pandemic to pandemic period" dataDxfId="1639" dataCellStyle="Percent"/>
    <tableColumn id="35" xr3:uid="{00000000-0010-0000-1400-000023000000}" name="_x000a_September 2019 to September 2020_x000a_Percentage change, pre-pandemic to pandemic period" dataDxfId="1638" dataCellStyle="Percent"/>
    <tableColumn id="36" xr3:uid="{00000000-0010-0000-1400-000024000000}" name="_x000a_October 2019 to October 2020_x000a_Percentage change, pre-pandemic to pandemic period" dataDxfId="1637" dataCellStyle="Percent"/>
    <tableColumn id="37" xr3:uid="{00000000-0010-0000-1400-000025000000}" name="_x000a_November 2019 to November 2020_x000a_Percentage change, pre-pandemic to pandemic period" dataDxfId="1636" dataCellStyle="Percent"/>
    <tableColumn id="38" xr3:uid="{00000000-0010-0000-1400-000026000000}" name="_x000a_December 2019 to December 2020_x000a_Percentage change, pre-pandemic to pandemic period" dataDxfId="1635" dataCellStyle="Percent"/>
    <tableColumn id="39" xr3:uid="{00000000-0010-0000-1400-000027000000}" name="_x000a_January 2019 to January 2021_x000a_Percentage change, pre-pandemic to pandemic period" dataDxfId="1634" dataCellStyle="Percent"/>
    <tableColumn id="40" xr3:uid="{00000000-0010-0000-1400-000028000000}" name="_x000a_February 2019 to February 2021_x000a_Percentage change, pre-pandemic to pandemic period" dataDxfId="1633" dataCellStyle="Percent"/>
    <tableColumn id="41" xr3:uid="{00000000-0010-0000-1400-000029000000}" name="_x000a_March 2019 to March 2021_x000a_Percentage change, pre-pandemic to pandemic period" dataDxfId="1632" dataCellStyle="Percent"/>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5000000}" name="Table22" displayName="Table22" ref="A25:AO31" totalsRowShown="0" headerRowDxfId="1631" dataDxfId="1630" tableBorderDxfId="1629" headerRowCellStyle="Header_row" dataCellStyle="Comma">
  <tableColumns count="41">
    <tableColumn id="1" xr3:uid="{00000000-0010-0000-1500-000001000000}" name="Medical specialists service groups" dataDxfId="1628"/>
    <tableColumn id="2" xr3:uid="{00000000-0010-0000-1500-000002000000}" name="_x000a__x000a_January 2019_x000a_Number of services, pre-pandemic"/>
    <tableColumn id="3" xr3:uid="{00000000-0010-0000-1500-000003000000}" name="_x000a__x000a_February 2019_x000a_Number of services, pre-pandemic"/>
    <tableColumn id="4" xr3:uid="{00000000-0010-0000-1500-000004000000}" name="_x000a__x000a_March 2019_x000a_Number of services, pre-pandemic"/>
    <tableColumn id="5" xr3:uid="{00000000-0010-0000-1500-000005000000}" name="_x000a__x000a_April 2019 _x000a_Number of services, pre-pandemic" dataDxfId="1627" dataCellStyle="Comma"/>
    <tableColumn id="6" xr3:uid="{00000000-0010-0000-1500-000006000000}" name="_x000a__x000a_May 2019 _x000a_Number of services, pre-pandemic" dataDxfId="1626" dataCellStyle="Comma"/>
    <tableColumn id="7" xr3:uid="{00000000-0010-0000-1500-000007000000}" name="_x000a__x000a_June 2019_x000a_Number of services, pre-pandemic"/>
    <tableColumn id="8" xr3:uid="{00000000-0010-0000-1500-000008000000}" name="_x000a__x000a_July 2019_x000a_Number of services, pre-pandemic" dataDxfId="1625" dataCellStyle="Comma"/>
    <tableColumn id="9" xr3:uid="{00000000-0010-0000-1500-000009000000}" name="_x000a__x000a_August 2019_x000a_Number of services, pre-pandemic"/>
    <tableColumn id="10" xr3:uid="{00000000-0010-0000-1500-00000A000000}" name="_x000a__x000a_September 2019_x000a_Number of services, pre-pandemic"/>
    <tableColumn id="11" xr3:uid="{00000000-0010-0000-1500-00000B000000}" name="_x000a__x000a_October 2019_x000a_Number of services, pre-pandemic" dataDxfId="1624" dataCellStyle="Comma"/>
    <tableColumn id="12" xr3:uid="{00000000-0010-0000-1500-00000C000000}" name="_x000a__x000a_November 2019_x000a_Number of services, pre-pandemic"/>
    <tableColumn id="13" xr3:uid="{00000000-0010-0000-1500-00000D000000}" name="_x000a__x000a_December 2019_x000a_Number of services, pre-pandemic"/>
    <tableColumn id="14" xr3:uid="{00000000-0010-0000-1500-00000E000000}" name="January to December 2019 (monthly average)_x000a_Number of services, pre-pandemic"/>
    <tableColumn id="15" xr3:uid="{00000000-0010-0000-1500-00000F000000}" name="_x000a__x000a_March 2020_x000a_Number of services, pandemic period" dataDxfId="1623" dataCellStyle="Comma"/>
    <tableColumn id="16" xr3:uid="{00000000-0010-0000-1500-000010000000}" name="_x000a__x000a_April 2020_x000a_Number of services, pandemic period" dataDxfId="1622" dataCellStyle="Comma"/>
    <tableColumn id="17" xr3:uid="{00000000-0010-0000-1500-000011000000}" name="_x000a__x000a_May 2020_x000a_Number of services, pandemic period" dataDxfId="1621" dataCellStyle="Comma"/>
    <tableColumn id="18" xr3:uid="{00000000-0010-0000-1500-000012000000}" name="_x000a__x000a_June 2020_x000a_Number of services, pandemic period"/>
    <tableColumn id="19" xr3:uid="{00000000-0010-0000-1500-000013000000}" name="_x000a__x000a_July 2020_x000a_Number of services, pandemic period" dataDxfId="1620" dataCellStyle="Comma"/>
    <tableColumn id="20" xr3:uid="{00000000-0010-0000-1500-000014000000}" name="_x000a__x000a_August 2020 _x000a_Number of services, pandemic period" dataDxfId="1619" dataCellStyle="Comma"/>
    <tableColumn id="21" xr3:uid="{00000000-0010-0000-1500-000015000000}" name="_x000a__x000a_September 2020_x000a_Number of services, pandemic period" dataDxfId="1618" dataCellStyle="Comma"/>
    <tableColumn id="22" xr3:uid="{00000000-0010-0000-1500-000016000000}" name="_x000a__x000a_October 2020_x000a_Number of services, pandemic period" dataDxfId="1617" dataCellStyle="Comma"/>
    <tableColumn id="23" xr3:uid="{00000000-0010-0000-1500-000017000000}" name="_x000a__x000a_November 2020_x000a_Number of services, pandemic period" dataDxfId="1616" dataCellStyle="Comma"/>
    <tableColumn id="24" xr3:uid="{00000000-0010-0000-1500-000018000000}" name="_x000a__x000a_December 2020_x000a_Number of services, pandemic period" dataDxfId="1615" dataCellStyle="Comma"/>
    <tableColumn id="25" xr3:uid="{00000000-0010-0000-1500-000019000000}" name="_x000a__x000a_January 2021_x000a_Number of services, pandemic period" dataDxfId="1614" dataCellStyle="Comma"/>
    <tableColumn id="26" xr3:uid="{00000000-0010-0000-1500-00001A000000}" name="_x000a__x000a_February 2021_x000a_Number of services, pandemic period" dataDxfId="1613" dataCellStyle="Comma"/>
    <tableColumn id="27" xr3:uid="{00000000-0010-0000-1500-00001B000000}" name="_x000a__x000a_March 2021_x000a_Number of services, pandemic period" dataDxfId="1612" dataCellStyle="Comma"/>
    <tableColumn id="28" xr3:uid="{00000000-0010-0000-1500-00001C000000}" name="March 2020 to March 2021 (monthly average)_x000a_Number of services, pandemic period" dataDxfId="1611" dataCellStyle="Comma"/>
    <tableColumn id="29" xr3:uid="{00000000-0010-0000-1500-00001D000000}" name="_x000a_March 2019 to March 2020_x000a_Percentage change, pre-pandemic to pandemic period" dataDxfId="1610" dataCellStyle="Comma"/>
    <tableColumn id="30" xr3:uid="{00000000-0010-0000-1500-00001E000000}" name="_x000a_April 2019 to April 2020_x000a_Percentage change, pre-pandemic to pandemic period" dataDxfId="1609" dataCellStyle="Percent"/>
    <tableColumn id="31" xr3:uid="{00000000-0010-0000-1500-00001F000000}" name="_x000a_May 2019 to May 2020_x000a_Percentage change, pre-pandemic to pandemic period" dataDxfId="1608" dataCellStyle="Percent"/>
    <tableColumn id="32" xr3:uid="{00000000-0010-0000-1500-000020000000}" name="_x000a_June 2019 to June 2020_x000a_Percentage change, pre-pandemic to pandemic period" dataDxfId="1607" dataCellStyle="Comma"/>
    <tableColumn id="33" xr3:uid="{00000000-0010-0000-1500-000021000000}" name="_x000a_July 2019 to July 2020_x000a_Percentage change, pre-pandemic to pandemic period" dataDxfId="1606" dataCellStyle="Percent"/>
    <tableColumn id="34" xr3:uid="{00000000-0010-0000-1500-000022000000}" name="_x000a_August 2019 to August 2020_x000a_Percentage change, pre-pandemic to pandemic period" dataDxfId="1605" dataCellStyle="Comma"/>
    <tableColumn id="35" xr3:uid="{00000000-0010-0000-1500-000023000000}" name="_x000a_September 2019 to September 2020_x000a_Percentage change, pre-pandemic to pandemic period" dataDxfId="1604" dataCellStyle="Comma"/>
    <tableColumn id="36" xr3:uid="{00000000-0010-0000-1500-000024000000}" name="_x000a_October 2019 to October 2020_x000a_Percentage change, pre-pandemic to pandemic period" dataDxfId="1603" dataCellStyle="Comma"/>
    <tableColumn id="37" xr3:uid="{00000000-0010-0000-1500-000025000000}" name="_x000a_November 2019 to November 2020_x000a_Percentage change, pre-pandemic to pandemic period" dataDxfId="1602" dataCellStyle="Comma"/>
    <tableColumn id="38" xr3:uid="{00000000-0010-0000-1500-000026000000}" name="_x000a_December 2019 to December 2020_x000a_Percentage change, pre-pandemic to pandemic period" dataDxfId="1601" dataCellStyle="Comma"/>
    <tableColumn id="39" xr3:uid="{00000000-0010-0000-1500-000027000000}" name="_x000a_January 2019 to January 2021_x000a_Percentage change, pre-pandemic to pandemic period" dataDxfId="1600" dataCellStyle="Comma"/>
    <tableColumn id="40" xr3:uid="{00000000-0010-0000-1500-000028000000}" name="_x000a_February 2019 to February 2021_x000a_Percentage change, pre-pandemic to pandemic period" dataDxfId="1599" dataCellStyle="Comma"/>
    <tableColumn id="41" xr3:uid="{00000000-0010-0000-1500-000029000000}" name="_x000a_March 2019 to March 2021_x000a_Percentage change, pre-pandemic to pandemic period" dataDxfId="1598" dataCellStyle="Comma"/>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6000000}" name="Table23" displayName="Table23" ref="A45:AO51" totalsRowShown="0" headerRowDxfId="1597" dataDxfId="1596" tableBorderDxfId="1595" headerRowCellStyle="Header_row" dataCellStyle="Percent">
  <tableColumns count="41">
    <tableColumn id="1" xr3:uid="{00000000-0010-0000-1600-000001000000}" name="Surgical specialists service group" dataDxfId="1594"/>
    <tableColumn id="2" xr3:uid="{00000000-0010-0000-1600-000002000000}" name="_x000a__x000a_January 2019_x000a_Number of services, pre-pandemic" dataDxfId="1593"/>
    <tableColumn id="3" xr3:uid="{00000000-0010-0000-1600-000003000000}" name="_x000a__x000a_February 2019_x000a_Number of services, pre-pandemic" dataDxfId="1592"/>
    <tableColumn id="4" xr3:uid="{00000000-0010-0000-1600-000004000000}" name="_x000a__x000a_March 2019_x000a_Number of services, pre-pandemic" dataDxfId="1591" dataCellStyle="Comma"/>
    <tableColumn id="5" xr3:uid="{00000000-0010-0000-1600-000005000000}" name="_x000a__x000a_April 2019 _x000a_Number of services, pre-pandemic" dataDxfId="1590" dataCellStyle="Comma"/>
    <tableColumn id="6" xr3:uid="{00000000-0010-0000-1600-000006000000}" name="_x000a__x000a_May 2019 _x000a_Number of services, pre-pandemic" dataDxfId="1589" dataCellStyle="Comma"/>
    <tableColumn id="7" xr3:uid="{00000000-0010-0000-1600-000007000000}" name="_x000a__x000a_June 2019_x000a_Number of services, pre-pandemic" dataDxfId="1588" dataCellStyle="Comma"/>
    <tableColumn id="8" xr3:uid="{00000000-0010-0000-1600-000008000000}" name="_x000a__x000a_July 2019_x000a_Number of services, pre-pandemic" dataDxfId="1587" dataCellStyle="Comma"/>
    <tableColumn id="9" xr3:uid="{00000000-0010-0000-1600-000009000000}" name="_x000a__x000a_August 2019_x000a_Number of services, pre-pandemic" dataDxfId="1586" dataCellStyle="Comma"/>
    <tableColumn id="10" xr3:uid="{00000000-0010-0000-1600-00000A000000}" name="_x000a__x000a_September 2019_x000a_Number of services, pre-pandemic" dataDxfId="1585" dataCellStyle="Comma"/>
    <tableColumn id="11" xr3:uid="{00000000-0010-0000-1600-00000B000000}" name="_x000a__x000a_October 2019_x000a_Number of services, pre-pandemic" dataDxfId="1584" dataCellStyle="Comma"/>
    <tableColumn id="12" xr3:uid="{00000000-0010-0000-1600-00000C000000}" name="_x000a__x000a_November 2019_x000a_Number of services, pre-pandemic" dataDxfId="1583" dataCellStyle="Comma"/>
    <tableColumn id="13" xr3:uid="{00000000-0010-0000-1600-00000D000000}" name="_x000a__x000a_December 2019_x000a_Number of services, pre-pandemic" dataDxfId="1582" dataCellStyle="Comma"/>
    <tableColumn id="14" xr3:uid="{00000000-0010-0000-1600-00000E000000}" name="January to December 2019 (monthly average)_x000a_Number of services, pre-pandemic" dataDxfId="1581" dataCellStyle="Comma"/>
    <tableColumn id="15" xr3:uid="{00000000-0010-0000-1600-00000F000000}" name="_x000a__x000a_March 2020_x000a_Number of services, pandemic period" dataDxfId="1580" dataCellStyle="Comma"/>
    <tableColumn id="16" xr3:uid="{00000000-0010-0000-1600-000010000000}" name="_x000a__x000a_April 2020_x000a_Number of services, pandemic period" dataDxfId="1579" dataCellStyle="Comma"/>
    <tableColumn id="17" xr3:uid="{00000000-0010-0000-1600-000011000000}" name="_x000a__x000a_May 2020_x000a_Number of services, pandemic period" dataDxfId="1578" dataCellStyle="Comma"/>
    <tableColumn id="18" xr3:uid="{00000000-0010-0000-1600-000012000000}" name="_x000a__x000a_June 2020_x000a_Number of services, pandemic period" dataDxfId="1577" dataCellStyle="Comma"/>
    <tableColumn id="19" xr3:uid="{00000000-0010-0000-1600-000013000000}" name="_x000a__x000a_July 2020_x000a_Number of services, pandemic period" dataDxfId="1576" dataCellStyle="Comma"/>
    <tableColumn id="20" xr3:uid="{00000000-0010-0000-1600-000014000000}" name="_x000a__x000a_August 2020 _x000a_Number of services, pandemic period" dataDxfId="1575" dataCellStyle="Comma"/>
    <tableColumn id="21" xr3:uid="{00000000-0010-0000-1600-000015000000}" name="_x000a__x000a_September 2020_x000a_Number of services, pandemic period" dataDxfId="1574" dataCellStyle="Comma"/>
    <tableColumn id="22" xr3:uid="{00000000-0010-0000-1600-000016000000}" name="_x000a__x000a_October 2020_x000a_Number of services, pandemic period" dataDxfId="1573" dataCellStyle="Comma"/>
    <tableColumn id="23" xr3:uid="{00000000-0010-0000-1600-000017000000}" name="_x000a__x000a_November 2020_x000a_Number of services, pandemic period" dataDxfId="1572" dataCellStyle="Comma"/>
    <tableColumn id="24" xr3:uid="{00000000-0010-0000-1600-000018000000}" name="_x000a__x000a_December 2020_x000a_Number of services, pandemic period" dataDxfId="1571" dataCellStyle="Comma"/>
    <tableColumn id="25" xr3:uid="{00000000-0010-0000-1600-000019000000}" name="_x000a__x000a_January 2021_x000a_Number of services, pandemic period" dataDxfId="1570" dataCellStyle="Comma"/>
    <tableColumn id="26" xr3:uid="{00000000-0010-0000-1600-00001A000000}" name="_x000a__x000a_February 2021_x000a_Number of services, pandemic period" dataDxfId="1569" dataCellStyle="Comma"/>
    <tableColumn id="27" xr3:uid="{00000000-0010-0000-1600-00001B000000}" name="_x000a__x000a_March 2021_x000a_Number of services, pandemic period" dataDxfId="1568" dataCellStyle="Comma"/>
    <tableColumn id="28" xr3:uid="{00000000-0010-0000-1600-00001C000000}" name="March 2020 to March 2021 (monthly average)_x000a_Number of services, pandemic period" dataDxfId="1567"/>
    <tableColumn id="29" xr3:uid="{00000000-0010-0000-1600-00001D000000}" name="_x000a_March 2019 to March 2020_x000a_Percentage change, pre-pandemic to pandemic period" dataDxfId="1566" dataCellStyle="Percent"/>
    <tableColumn id="30" xr3:uid="{00000000-0010-0000-1600-00001E000000}" name="_x000a_April 2019 to April 2020_x000a_Percentage change, pre-pandemic to pandemic period" dataDxfId="1565" dataCellStyle="Percent"/>
    <tableColumn id="31" xr3:uid="{00000000-0010-0000-1600-00001F000000}" name="_x000a_May 2019 to May 2020_x000a_Percentage change, pre-pandemic to pandemic period" dataDxfId="1564" dataCellStyle="Percent"/>
    <tableColumn id="32" xr3:uid="{00000000-0010-0000-1600-000020000000}" name="_x000a_June 2019 to June 2020_x000a_Percentage change, pre-pandemic to pandemic period" dataDxfId="1563" dataCellStyle="Percent"/>
    <tableColumn id="33" xr3:uid="{00000000-0010-0000-1600-000021000000}" name="_x000a_July 2019 to July 2020_x000a_Percentage change, pre-pandemic to pandemic period" dataDxfId="1562" dataCellStyle="Percent"/>
    <tableColumn id="34" xr3:uid="{00000000-0010-0000-1600-000022000000}" name="_x000a_August 2019 to August 2020_x000a_Percentage change, pre-pandemic to pandemic period" dataDxfId="1561" dataCellStyle="Percent"/>
    <tableColumn id="35" xr3:uid="{00000000-0010-0000-1600-000023000000}" name="_x000a_September 2019 to September 2020_x000a_Percentage change, pre-pandemic to pandemic period" dataDxfId="1560" dataCellStyle="Percent"/>
    <tableColumn id="36" xr3:uid="{00000000-0010-0000-1600-000024000000}" name="_x000a_October 2019 to October 2020_x000a_Percentage change, pre-pandemic to pandemic period" dataDxfId="1559" dataCellStyle="Percent"/>
    <tableColumn id="37" xr3:uid="{00000000-0010-0000-1600-000025000000}" name="_x000a_November 2019 to November 2020_x000a_Percentage change, pre-pandemic to pandemic period" dataDxfId="1558" dataCellStyle="Percent"/>
    <tableColumn id="38" xr3:uid="{00000000-0010-0000-1600-000026000000}" name="_x000a_December 2019 to December 2020_x000a_Percentage change, pre-pandemic to pandemic period" dataDxfId="1557" dataCellStyle="Percent"/>
    <tableColumn id="39" xr3:uid="{00000000-0010-0000-1600-000027000000}" name="_x000a_January 2019 to January 2021_x000a_Percentage change, pre-pandemic to pandemic period" dataDxfId="1556" dataCellStyle="Percent"/>
    <tableColumn id="40" xr3:uid="{00000000-0010-0000-1600-000028000000}" name="_x000a_February 2019 to February 2021_x000a_Percentage change, pre-pandemic to pandemic period" dataDxfId="1555" dataCellStyle="Percent"/>
    <tableColumn id="41" xr3:uid="{00000000-0010-0000-1600-000029000000}" name="_x000a_March 2019 to March 2021_x000a_Percentage change, pre-pandemic to pandemic period" dataDxfId="1554" dataCellStyle="Percent"/>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7000000}" name="Table24" displayName="Table24" ref="A65:AO70" totalsRowShown="0" headerRowDxfId="1553" dataDxfId="1552" tableBorderDxfId="1551" headerRowCellStyle="Header_row" dataCellStyle="Percent">
  <tableColumns count="41">
    <tableColumn id="1" xr3:uid="{00000000-0010-0000-1700-000001000000}" name="Family physicians service groups" dataDxfId="1550"/>
    <tableColumn id="2" xr3:uid="{00000000-0010-0000-1700-000002000000}" name="_x000a__x000a_January 2019_x000a_Number of services, pre-pandemic" dataDxfId="1549"/>
    <tableColumn id="3" xr3:uid="{00000000-0010-0000-1700-000003000000}" name="_x000a__x000a_February 2019_x000a_Number of services, pre-pandemic" dataDxfId="1548"/>
    <tableColumn id="4" xr3:uid="{00000000-0010-0000-1700-000004000000}" name="_x000a__x000a_March 2019_x000a_Number of services, pre-pandemic" dataDxfId="1547" dataCellStyle="Comma"/>
    <tableColumn id="5" xr3:uid="{00000000-0010-0000-1700-000005000000}" name="_x000a__x000a_April 2019 _x000a_Number of services, pre-pandemic" dataDxfId="1546" dataCellStyle="Comma"/>
    <tableColumn id="6" xr3:uid="{00000000-0010-0000-1700-000006000000}" name="_x000a__x000a_May 2019 _x000a_Number of services, pre-pandemic" dataDxfId="1545" dataCellStyle="Comma"/>
    <tableColumn id="7" xr3:uid="{00000000-0010-0000-1700-000007000000}" name="_x000a__x000a_June 2019_x000a_Number of services, pre-pandemic" dataDxfId="1544" dataCellStyle="Comma"/>
    <tableColumn id="8" xr3:uid="{00000000-0010-0000-1700-000008000000}" name="_x000a__x000a_July 2019_x000a_Number of services, pre-pandemic" dataDxfId="1543" dataCellStyle="Comma"/>
    <tableColumn id="9" xr3:uid="{00000000-0010-0000-1700-000009000000}" name="_x000a__x000a_August 2019_x000a_Number of services, pre-pandemic" dataDxfId="1542" dataCellStyle="Comma"/>
    <tableColumn id="10" xr3:uid="{00000000-0010-0000-1700-00000A000000}" name="_x000a__x000a_September 2019_x000a_Number of services, pre-pandemic" dataDxfId="1541" dataCellStyle="Comma"/>
    <tableColumn id="11" xr3:uid="{00000000-0010-0000-1700-00000B000000}" name="_x000a__x000a_October 2019_x000a_Number of services, pre-pandemic" dataDxfId="1540" dataCellStyle="Comma"/>
    <tableColumn id="12" xr3:uid="{00000000-0010-0000-1700-00000C000000}" name="_x000a__x000a_November 2019_x000a_Number of services, pre-pandemic" dataDxfId="1539" dataCellStyle="Comma"/>
    <tableColumn id="13" xr3:uid="{00000000-0010-0000-1700-00000D000000}" name="_x000a__x000a_December 2019_x000a_Number of services, pre-pandemic" dataDxfId="1538" dataCellStyle="Comma"/>
    <tableColumn id="14" xr3:uid="{00000000-0010-0000-1700-00000E000000}" name="January to December 2019 (monthly average)_x000a_Number of services, pre-pandemic" dataDxfId="1537" dataCellStyle="Comma"/>
    <tableColumn id="15" xr3:uid="{00000000-0010-0000-1700-00000F000000}" name="_x000a__x000a_March 2020_x000a_Number of services, pandemic period" dataDxfId="1536" dataCellStyle="Comma"/>
    <tableColumn id="16" xr3:uid="{00000000-0010-0000-1700-000010000000}" name="_x000a__x000a_April 2020_x000a_Number of services, pandemic period" dataDxfId="1535" dataCellStyle="Comma"/>
    <tableColumn id="17" xr3:uid="{00000000-0010-0000-1700-000011000000}" name="_x000a__x000a_May 2020_x000a_Number of services, pandemic period" dataDxfId="1534" dataCellStyle="Comma"/>
    <tableColumn id="18" xr3:uid="{00000000-0010-0000-1700-000012000000}" name="_x000a__x000a_June 2020_x000a_Number of services, pandemic period" dataDxfId="1533" dataCellStyle="Comma"/>
    <tableColumn id="19" xr3:uid="{00000000-0010-0000-1700-000013000000}" name="_x000a__x000a_July 2020_x000a_Number of services, pandemic period" dataDxfId="1532" dataCellStyle="Comma"/>
    <tableColumn id="20" xr3:uid="{00000000-0010-0000-1700-000014000000}" name="_x000a__x000a_August 2020 _x000a_Number of services, pandemic period" dataDxfId="1531" dataCellStyle="Comma"/>
    <tableColumn id="21" xr3:uid="{00000000-0010-0000-1700-000015000000}" name="_x000a__x000a_September 2020_x000a_Number of services, pandemic period" dataDxfId="1530" dataCellStyle="Comma"/>
    <tableColumn id="22" xr3:uid="{00000000-0010-0000-1700-000016000000}" name="_x000a__x000a_October 2020_x000a_Number of services, pandemic period" dataDxfId="1529" dataCellStyle="Comma"/>
    <tableColumn id="23" xr3:uid="{00000000-0010-0000-1700-000017000000}" name="_x000a__x000a_November 2020_x000a_Number of services, pandemic period" dataDxfId="1528" dataCellStyle="Comma"/>
    <tableColumn id="24" xr3:uid="{00000000-0010-0000-1700-000018000000}" name="_x000a__x000a_December 2020_x000a_Number of services, pandemic period" dataDxfId="1527" dataCellStyle="Comma"/>
    <tableColumn id="25" xr3:uid="{00000000-0010-0000-1700-000019000000}" name="_x000a__x000a_January 2021_x000a_Number of services, pandemic period" dataDxfId="1526" dataCellStyle="Comma"/>
    <tableColumn id="26" xr3:uid="{00000000-0010-0000-1700-00001A000000}" name="_x000a__x000a_February 2021_x000a_Number of services, pandemic period" dataDxfId="1525" dataCellStyle="Comma"/>
    <tableColumn id="27" xr3:uid="{00000000-0010-0000-1700-00001B000000}" name="_x000a__x000a_March 2021_x000a_Number of services, pandemic period" dataDxfId="1524" dataCellStyle="Comma"/>
    <tableColumn id="28" xr3:uid="{00000000-0010-0000-1700-00001C000000}" name="March 2020 to March 2021 (monthly average)_x000a_Number of services, pandemic period" dataDxfId="1523" dataCellStyle="Percent"/>
    <tableColumn id="29" xr3:uid="{00000000-0010-0000-1700-00001D000000}" name="_x000a_March 2019 to March 2020_x000a_Percentage change, pre-pandemic to pandemic period" dataDxfId="1522" dataCellStyle="Percent"/>
    <tableColumn id="30" xr3:uid="{00000000-0010-0000-1700-00001E000000}" name="_x000a_April 2019 to April 2020_x000a_Percentage change, pre-pandemic to pandemic period" dataDxfId="1521" dataCellStyle="Percent"/>
    <tableColumn id="31" xr3:uid="{00000000-0010-0000-1700-00001F000000}" name="_x000a_May 2019 to May 2020_x000a_Percentage change, pre-pandemic to pandemic period" dataDxfId="1520" dataCellStyle="Percent"/>
    <tableColumn id="32" xr3:uid="{00000000-0010-0000-1700-000020000000}" name="_x000a_June 2019 to June 2020_x000a_Percentage change, pre-pandemic to pandemic period" dataDxfId="1519" dataCellStyle="Percent"/>
    <tableColumn id="33" xr3:uid="{00000000-0010-0000-1700-000021000000}" name="_x000a_July 2019 to July 2020_x000a_Percentage change, pre-pandemic to pandemic period" dataDxfId="1518" dataCellStyle="Percent"/>
    <tableColumn id="34" xr3:uid="{00000000-0010-0000-1700-000022000000}" name="_x000a_August 2019 to August 2020_x000a_Percentage change, pre-pandemic to pandemic period" dataDxfId="1517" dataCellStyle="Percent"/>
    <tableColumn id="35" xr3:uid="{00000000-0010-0000-1700-000023000000}" name="_x000a_September 2019 to September 2020_x000a_Percentage change, pre-pandemic to pandemic period" dataDxfId="1516" dataCellStyle="Percent"/>
    <tableColumn id="36" xr3:uid="{00000000-0010-0000-1700-000024000000}" name="_x000a_October 2019 to October 2020_x000a_Percentage change, pre-pandemic to pandemic period" dataDxfId="1515" dataCellStyle="Percent"/>
    <tableColumn id="37" xr3:uid="{00000000-0010-0000-1700-000025000000}" name="_x000a_November 2019 to November 2020_x000a_Percentage change, pre-pandemic to pandemic period" dataDxfId="1514" dataCellStyle="Percent"/>
    <tableColumn id="38" xr3:uid="{00000000-0010-0000-1700-000026000000}" name="_x000a_December 2019 to December 2020_x000a_Percentage change, pre-pandemic to pandemic period" dataDxfId="1513" dataCellStyle="Percent"/>
    <tableColumn id="39" xr3:uid="{00000000-0010-0000-1700-000027000000}" name="_x000a_January 2019 to January 2021_x000a_Percentage change, pre-pandemic to pandemic period" dataDxfId="1512" dataCellStyle="Percent"/>
    <tableColumn id="40" xr3:uid="{00000000-0010-0000-1700-000028000000}" name="_x000a_February 2019 to February 2021_x000a_Percentage change, pre-pandemic to pandemic period" dataDxfId="1511" dataCellStyle="Percent"/>
    <tableColumn id="41" xr3:uid="{00000000-0010-0000-1700-000029000000}" name="_x000a_March 2019 to March 2021_x000a_Percentage change, pre-pandemic to pandemic period" dataDxfId="1510" dataCellStyle="Percent"/>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8000000}" name="Table25" displayName="Table25" ref="A84:AO89" totalsRowShown="0" headerRowDxfId="1509" dataDxfId="1508" tableBorderDxfId="1507" headerRowCellStyle="Header_row" dataCellStyle="Percent">
  <tableColumns count="41">
    <tableColumn id="1" xr3:uid="{00000000-0010-0000-1800-000001000000}" name="Family physicians service groups" dataDxfId="1506"/>
    <tableColumn id="2" xr3:uid="{00000000-0010-0000-1800-000002000000}" name="_x000a__x000a_January 2019_x000a_Number of services, pre-pandemic" dataDxfId="1505"/>
    <tableColumn id="3" xr3:uid="{00000000-0010-0000-1800-000003000000}" name="_x000a__x000a_February 2019_x000a_Number of services, pre-pandemic" dataDxfId="1504"/>
    <tableColumn id="4" xr3:uid="{00000000-0010-0000-1800-000004000000}" name="_x000a__x000a_March 2019_x000a_Number of services, pre-pandemic" dataDxfId="1503" dataCellStyle="Comma"/>
    <tableColumn id="5" xr3:uid="{00000000-0010-0000-1800-000005000000}" name="_x000a__x000a_April 2019 _x000a_Number of services, pre-pandemic" dataDxfId="1502" dataCellStyle="Comma"/>
    <tableColumn id="6" xr3:uid="{00000000-0010-0000-1800-000006000000}" name="_x000a__x000a_May 2019 _x000a_Number of services, pre-pandemic" dataDxfId="1501" dataCellStyle="Comma"/>
    <tableColumn id="7" xr3:uid="{00000000-0010-0000-1800-000007000000}" name="_x000a__x000a_June 2019_x000a_Number of services, pre-pandemic" dataDxfId="1500" dataCellStyle="Comma"/>
    <tableColumn id="8" xr3:uid="{00000000-0010-0000-1800-000008000000}" name="_x000a__x000a_July 2019_x000a_Number of services, pre-pandemic" dataDxfId="1499" dataCellStyle="Comma"/>
    <tableColumn id="9" xr3:uid="{00000000-0010-0000-1800-000009000000}" name="_x000a__x000a_August 2019_x000a_Number of services, pre-pandemic" dataDxfId="1498" dataCellStyle="Comma"/>
    <tableColumn id="10" xr3:uid="{00000000-0010-0000-1800-00000A000000}" name="_x000a__x000a_September 2019_x000a_Number of services, pre-pandemic" dataDxfId="1497" dataCellStyle="Comma"/>
    <tableColumn id="11" xr3:uid="{00000000-0010-0000-1800-00000B000000}" name="_x000a__x000a_October 2019_x000a_Number of services, pre-pandemic" dataDxfId="1496" dataCellStyle="Comma"/>
    <tableColumn id="12" xr3:uid="{00000000-0010-0000-1800-00000C000000}" name="_x000a__x000a_November 2019_x000a_Number of services, pre-pandemic" dataDxfId="1495" dataCellStyle="Comma"/>
    <tableColumn id="13" xr3:uid="{00000000-0010-0000-1800-00000D000000}" name="_x000a__x000a_December 2019_x000a_Number of services, pre-pandemic" dataDxfId="1494" dataCellStyle="Comma"/>
    <tableColumn id="14" xr3:uid="{00000000-0010-0000-1800-00000E000000}" name="January to December 2019 (monthly average)_x000a_Number of services, pre-pandemic" dataDxfId="1493" dataCellStyle="Comma"/>
    <tableColumn id="15" xr3:uid="{00000000-0010-0000-1800-00000F000000}" name="_x000a__x000a_March 2020_x000a_Number of services, pandemic period" dataDxfId="1492" dataCellStyle="Comma"/>
    <tableColumn id="16" xr3:uid="{00000000-0010-0000-1800-000010000000}" name="_x000a__x000a_April 2020_x000a_Number of services, pandemic period" dataDxfId="1491" dataCellStyle="Comma"/>
    <tableColumn id="17" xr3:uid="{00000000-0010-0000-1800-000011000000}" name="_x000a__x000a_May 2020_x000a_Number of services, pandemic period" dataDxfId="1490" dataCellStyle="Comma"/>
    <tableColumn id="18" xr3:uid="{00000000-0010-0000-1800-000012000000}" name="_x000a__x000a_June 2020_x000a_Number of services, pandemic period" dataDxfId="1489" dataCellStyle="Comma"/>
    <tableColumn id="19" xr3:uid="{00000000-0010-0000-1800-000013000000}" name="_x000a__x000a_July 2020_x000a_Number of services, pandemic period" dataDxfId="1488" dataCellStyle="Comma"/>
    <tableColumn id="20" xr3:uid="{00000000-0010-0000-1800-000014000000}" name="_x000a__x000a_August 2020 _x000a_Number of services, pandemic period" dataDxfId="1487" dataCellStyle="Comma"/>
    <tableColumn id="21" xr3:uid="{00000000-0010-0000-1800-000015000000}" name="_x000a__x000a_September 2020_x000a_Number of services, pandemic period" dataDxfId="1486" dataCellStyle="Comma"/>
    <tableColumn id="22" xr3:uid="{00000000-0010-0000-1800-000016000000}" name="_x000a__x000a_October 2020_x000a_Number of services, pandemic period" dataDxfId="1485" dataCellStyle="Comma"/>
    <tableColumn id="23" xr3:uid="{00000000-0010-0000-1800-000017000000}" name="_x000a__x000a_November 2020_x000a_Number of services, pandemic period" dataDxfId="1484" dataCellStyle="Comma"/>
    <tableColumn id="24" xr3:uid="{00000000-0010-0000-1800-000018000000}" name="_x000a__x000a_December 2020_x000a_Number of services, pandemic period" dataDxfId="1483" dataCellStyle="Comma"/>
    <tableColumn id="25" xr3:uid="{00000000-0010-0000-1800-000019000000}" name="_x000a__x000a_January 2021_x000a_Number of services, pandemic period" dataDxfId="1482" dataCellStyle="Comma"/>
    <tableColumn id="26" xr3:uid="{00000000-0010-0000-1800-00001A000000}" name="_x000a__x000a_February 2021_x000a_Number of services, pandemic period" dataDxfId="1481" dataCellStyle="Comma"/>
    <tableColumn id="27" xr3:uid="{00000000-0010-0000-1800-00001B000000}" name="_x000a__x000a_March 2021_x000a_Number of services, pandemic period" dataDxfId="1480" dataCellStyle="Comma"/>
    <tableColumn id="28" xr3:uid="{00000000-0010-0000-1800-00001C000000}" name="March 2020 to March 2021 (monthly average)_x000a_Number of services, pandemic period" dataDxfId="1479" dataCellStyle="Percent"/>
    <tableColumn id="29" xr3:uid="{00000000-0010-0000-1800-00001D000000}" name="_x000a_March 2019 to March 2020_x000a_Percentage change, pre-pandemic to pandemic period" dataDxfId="1478" dataCellStyle="Percent"/>
    <tableColumn id="30" xr3:uid="{00000000-0010-0000-1800-00001E000000}" name="_x000a_April 2019 to April 2020_x000a_Percentage change, pre-pandemic to pandemic period" dataDxfId="1477" dataCellStyle="Percent"/>
    <tableColumn id="31" xr3:uid="{00000000-0010-0000-1800-00001F000000}" name="_x000a_May 2019 to May 2020_x000a_Percentage change, pre-pandemic to pandemic period" dataDxfId="1476" dataCellStyle="Percent"/>
    <tableColumn id="32" xr3:uid="{00000000-0010-0000-1800-000020000000}" name="_x000a_June 2019 to June 2020_x000a_Percentage change, pre-pandemic to pandemic period" dataDxfId="1475" dataCellStyle="Percent"/>
    <tableColumn id="33" xr3:uid="{00000000-0010-0000-1800-000021000000}" name="_x000a_July 2019 to July 2020_x000a_Percentage change, pre-pandemic to pandemic period" dataDxfId="1474" dataCellStyle="Percent"/>
    <tableColumn id="34" xr3:uid="{00000000-0010-0000-1800-000022000000}" name="_x000a_August 2019 to August 2020_x000a_Percentage change, pre-pandemic to pandemic period" dataDxfId="1473" dataCellStyle="Percent"/>
    <tableColumn id="35" xr3:uid="{00000000-0010-0000-1800-000023000000}" name="_x000a_September 2019 to September 2020_x000a_Percentage change, pre-pandemic to pandemic period" dataDxfId="1472" dataCellStyle="Percent"/>
    <tableColumn id="36" xr3:uid="{00000000-0010-0000-1800-000024000000}" name="_x000a_October 2019 to October 2020_x000a_Percentage change, pre-pandemic to pandemic period" dataDxfId="1471" dataCellStyle="Percent"/>
    <tableColumn id="37" xr3:uid="{00000000-0010-0000-1800-000025000000}" name="_x000a_November 2019 to November 2020_x000a_Percentage change, pre-pandemic to pandemic period" dataDxfId="1470" dataCellStyle="Percent"/>
    <tableColumn id="38" xr3:uid="{00000000-0010-0000-1800-000026000000}" name="_x000a_December 2019 to December 2020_x000a_Percentage change, pre-pandemic to pandemic period" dataDxfId="1469" dataCellStyle="Percent"/>
    <tableColumn id="39" xr3:uid="{00000000-0010-0000-1800-000027000000}" name="_x000a_January 2019 to January 2021_x000a_Percentage change, pre-pandemic to pandemic period" dataDxfId="1468" dataCellStyle="Percent"/>
    <tableColumn id="40" xr3:uid="{00000000-0010-0000-1800-000028000000}" name="_x000a_February 2019 to February 2021_x000a_Percentage change, pre-pandemic to pandemic period" dataDxfId="1467" dataCellStyle="Percent"/>
    <tableColumn id="41" xr3:uid="{00000000-0010-0000-1800-000029000000}" name="_x000a_March 2019 to March 2021_x000a_Percentage change, pre-pandemic to pandemic period" dataDxfId="1466" dataCellStyle="Percent"/>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9000000}" name="Table26" displayName="Table26" ref="A103:AO108" totalsRowShown="0" headerRowDxfId="1465" dataDxfId="1464" tableBorderDxfId="1463" headerRowCellStyle="Header_row" dataCellStyle="Percent">
  <tableColumns count="41">
    <tableColumn id="1" xr3:uid="{00000000-0010-0000-1900-000001000000}" name="Family physicians service groups" dataDxfId="1462"/>
    <tableColumn id="2" xr3:uid="{00000000-0010-0000-1900-000002000000}" name="_x000a__x000a_January 2019_x000a_Number of services, pre-pandemic" dataDxfId="1461"/>
    <tableColumn id="3" xr3:uid="{00000000-0010-0000-1900-000003000000}" name="_x000a__x000a_February 2019_x000a_Number of services, pre-pandemic" dataDxfId="1460"/>
    <tableColumn id="4" xr3:uid="{00000000-0010-0000-1900-000004000000}" name="_x000a__x000a_March 2019_x000a_Number of services, pre-pandemic" dataDxfId="1459" dataCellStyle="Comma"/>
    <tableColumn id="5" xr3:uid="{00000000-0010-0000-1900-000005000000}" name="_x000a__x000a_April 2019 _x000a_Number of services, pre-pandemic" dataDxfId="1458" dataCellStyle="Comma"/>
    <tableColumn id="6" xr3:uid="{00000000-0010-0000-1900-000006000000}" name="_x000a__x000a_May 2019 _x000a_Number of services, pre-pandemic" dataDxfId="1457" dataCellStyle="Comma"/>
    <tableColumn id="7" xr3:uid="{00000000-0010-0000-1900-000007000000}" name="_x000a__x000a_June 2019_x000a_Number of services, pre-pandemic" dataDxfId="1456" dataCellStyle="Comma"/>
    <tableColumn id="8" xr3:uid="{00000000-0010-0000-1900-000008000000}" name="_x000a__x000a_July 2019_x000a_Number of services, pre-pandemic" dataDxfId="1455" dataCellStyle="Comma"/>
    <tableColumn id="9" xr3:uid="{00000000-0010-0000-1900-000009000000}" name="_x000a__x000a_August 2019_x000a_Number of services, pre-pandemic" dataDxfId="1454" dataCellStyle="Comma"/>
    <tableColumn id="10" xr3:uid="{00000000-0010-0000-1900-00000A000000}" name="_x000a__x000a_September 2019_x000a_Number of services, pre-pandemic" dataDxfId="1453" dataCellStyle="Comma"/>
    <tableColumn id="11" xr3:uid="{00000000-0010-0000-1900-00000B000000}" name="_x000a__x000a_October 2019_x000a_Number of services, pre-pandemic" dataDxfId="1452" dataCellStyle="Comma"/>
    <tableColumn id="12" xr3:uid="{00000000-0010-0000-1900-00000C000000}" name="_x000a__x000a_November 2019_x000a_Number of services, pre-pandemic" dataDxfId="1451" dataCellStyle="Comma"/>
    <tableColumn id="13" xr3:uid="{00000000-0010-0000-1900-00000D000000}" name="_x000a__x000a_December 2019_x000a_Number of services, pre-pandemic" dataDxfId="1450" dataCellStyle="Comma"/>
    <tableColumn id="14" xr3:uid="{00000000-0010-0000-1900-00000E000000}" name="January to December 2019 (monthly average)_x000a_Number of services, pre-pandemic" dataDxfId="1449" dataCellStyle="Comma"/>
    <tableColumn id="15" xr3:uid="{00000000-0010-0000-1900-00000F000000}" name="_x000a__x000a_March 2020_x000a_Number of services, pandemic period" dataDxfId="1448" dataCellStyle="Comma"/>
    <tableColumn id="16" xr3:uid="{00000000-0010-0000-1900-000010000000}" name="_x000a__x000a_April 2020_x000a_Number of services, pandemic period" dataDxfId="1447" dataCellStyle="Comma"/>
    <tableColumn id="17" xr3:uid="{00000000-0010-0000-1900-000011000000}" name="_x000a__x000a_May 2020_x000a_Number of services, pandemic period" dataDxfId="1446" dataCellStyle="Comma"/>
    <tableColumn id="18" xr3:uid="{00000000-0010-0000-1900-000012000000}" name="_x000a__x000a_June 2020_x000a_Number of services, pandemic period" dataDxfId="1445" dataCellStyle="Comma"/>
    <tableColumn id="19" xr3:uid="{00000000-0010-0000-1900-000013000000}" name="_x000a__x000a_July 2020_x000a_Number of services, pandemic period" dataDxfId="1444" dataCellStyle="Comma"/>
    <tableColumn id="20" xr3:uid="{00000000-0010-0000-1900-000014000000}" name="_x000a__x000a_August 2020 _x000a_Number of services, pandemic period" dataDxfId="1443" dataCellStyle="Comma"/>
    <tableColumn id="21" xr3:uid="{00000000-0010-0000-1900-000015000000}" name="_x000a__x000a_September 2020_x000a_Number of services, pandemic period" dataDxfId="1442" dataCellStyle="Comma"/>
    <tableColumn id="22" xr3:uid="{00000000-0010-0000-1900-000016000000}" name="_x000a__x000a_October 2020_x000a_Number of services, pandemic period" dataDxfId="1441" dataCellStyle="Comma"/>
    <tableColumn id="23" xr3:uid="{00000000-0010-0000-1900-000017000000}" name="_x000a__x000a_November 2020_x000a_Number of services, pandemic period" dataDxfId="1440" dataCellStyle="Comma"/>
    <tableColumn id="24" xr3:uid="{00000000-0010-0000-1900-000018000000}" name="_x000a__x000a_December 2020_x000a_Number of services, pandemic period" dataDxfId="1439" dataCellStyle="Comma"/>
    <tableColumn id="25" xr3:uid="{00000000-0010-0000-1900-000019000000}" name="_x000a__x000a_January 2021_x000a_Number of services, pandemic period" dataDxfId="1438" dataCellStyle="Comma"/>
    <tableColumn id="26" xr3:uid="{00000000-0010-0000-1900-00001A000000}" name="_x000a__x000a_February 2021_x000a_Number of services, pandemic period" dataDxfId="1437" dataCellStyle="Comma"/>
    <tableColumn id="27" xr3:uid="{00000000-0010-0000-1900-00001B000000}" name="_x000a__x000a_March 2021_x000a_Number of services, pandemic period" dataDxfId="1436" dataCellStyle="Comma"/>
    <tableColumn id="28" xr3:uid="{00000000-0010-0000-1900-00001C000000}" name="March 2020 to March 2021 (monthly average)_x000a_Number of services, pandemic period" dataDxfId="1435" dataCellStyle="Percent"/>
    <tableColumn id="29" xr3:uid="{00000000-0010-0000-1900-00001D000000}" name="_x000a_March 2019 to March 2020_x000a_Percentage change, pre-pandemic to pandemic period" dataDxfId="1434" dataCellStyle="Percent"/>
    <tableColumn id="30" xr3:uid="{00000000-0010-0000-1900-00001E000000}" name="_x000a_April 2019 to April 2020_x000a_Percentage change, pre-pandemic to pandemic period" dataDxfId="1433" dataCellStyle="Percent"/>
    <tableColumn id="31" xr3:uid="{00000000-0010-0000-1900-00001F000000}" name="_x000a_May 2019 to May 2020_x000a_Percentage change, pre-pandemic to pandemic period" dataDxfId="1432" dataCellStyle="Percent"/>
    <tableColumn id="32" xr3:uid="{00000000-0010-0000-1900-000020000000}" name="_x000a_June 2019 to June 2020_x000a_Percentage change, pre-pandemic to pandemic period" dataDxfId="1431" dataCellStyle="Percent"/>
    <tableColumn id="33" xr3:uid="{00000000-0010-0000-1900-000021000000}" name="_x000a_July 2019 to July 2020_x000a_Percentage change, pre-pandemic to pandemic period" dataDxfId="1430" dataCellStyle="Percent"/>
    <tableColumn id="34" xr3:uid="{00000000-0010-0000-1900-000022000000}" name="_x000a_August 2019 to August 2020_x000a_Percentage change, pre-pandemic to pandemic period" dataDxfId="1429" dataCellStyle="Percent"/>
    <tableColumn id="35" xr3:uid="{00000000-0010-0000-1900-000023000000}" name="_x000a_September 2019 to September 2020_x000a_Percentage change, pre-pandemic to pandemic period" dataDxfId="1428" dataCellStyle="Percent"/>
    <tableColumn id="36" xr3:uid="{00000000-0010-0000-1900-000024000000}" name="_x000a_October 2019 to October 2020_x000a_Percentage change, pre-pandemic to pandemic period" dataDxfId="1427" dataCellStyle="Percent"/>
    <tableColumn id="37" xr3:uid="{00000000-0010-0000-1900-000025000000}" name="_x000a_November 2019 to November 2020_x000a_Percentage change, pre-pandemic to pandemic period" dataDxfId="1426" dataCellStyle="Percent"/>
    <tableColumn id="38" xr3:uid="{00000000-0010-0000-1900-000026000000}" name="_x000a_December 2019 to December 2020_x000a_Percentage change, pre-pandemic to pandemic period" dataDxfId="1425" dataCellStyle="Percent"/>
    <tableColumn id="39" xr3:uid="{00000000-0010-0000-1900-000027000000}" name="_x000a_January 2019 to January 2021_x000a_Percentage change, pre-pandemic to pandemic period" dataDxfId="1424" dataCellStyle="Percent"/>
    <tableColumn id="40" xr3:uid="{00000000-0010-0000-1900-000028000000}" name="_x000a_February 2019 to February 2021_x000a_Percentage change, pre-pandemic to pandemic period" dataDxfId="1423" dataCellStyle="Percent"/>
    <tableColumn id="41" xr3:uid="{00000000-0010-0000-1900-000029000000}" name="_x000a_March 2019 to March 2021_x000a_Percentage change, pre-pandemic to pandemic period" dataDxfId="1422" dataCellStyle="Percent"/>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A000000}" name="Table27" displayName="Table27" ref="A122:AO127" totalsRowShown="0" headerRowDxfId="1421" dataDxfId="1420" tableBorderDxfId="1419" headerRowCellStyle="Header_row" dataCellStyle="Percent">
  <tableColumns count="41">
    <tableColumn id="1" xr3:uid="{00000000-0010-0000-1A00-000001000000}" name="Family physicians service groups" dataDxfId="1418"/>
    <tableColumn id="2" xr3:uid="{00000000-0010-0000-1A00-000002000000}" name="_x000a__x000a_January 2019_x000a_Number of services, pre-pandemic" dataDxfId="1417"/>
    <tableColumn id="3" xr3:uid="{00000000-0010-0000-1A00-000003000000}" name="_x000a__x000a_February 2019_x000a_Number of services, pre-pandemic" dataDxfId="1416"/>
    <tableColumn id="4" xr3:uid="{00000000-0010-0000-1A00-000004000000}" name="_x000a__x000a_March 2019_x000a_Number of services, pre-pandemic" dataDxfId="1415" dataCellStyle="Comma"/>
    <tableColumn id="5" xr3:uid="{00000000-0010-0000-1A00-000005000000}" name="_x000a__x000a_April 2019 _x000a_Number of services, pre-pandemic" dataDxfId="1414" dataCellStyle="Comma"/>
    <tableColumn id="6" xr3:uid="{00000000-0010-0000-1A00-000006000000}" name="_x000a__x000a_May 2019 _x000a_Number of services, pre-pandemic" dataDxfId="1413" dataCellStyle="Comma"/>
    <tableColumn id="7" xr3:uid="{00000000-0010-0000-1A00-000007000000}" name="_x000a__x000a_June 2019_x000a_Number of services, pre-pandemic" dataDxfId="1412" dataCellStyle="Comma"/>
    <tableColumn id="8" xr3:uid="{00000000-0010-0000-1A00-000008000000}" name="_x000a__x000a_July 2019_x000a_Number of services, pre-pandemic" dataDxfId="1411" dataCellStyle="Comma"/>
    <tableColumn id="9" xr3:uid="{00000000-0010-0000-1A00-000009000000}" name="_x000a__x000a_August 2019_x000a_Number of services, pre-pandemic" dataDxfId="1410" dataCellStyle="Comma"/>
    <tableColumn id="10" xr3:uid="{00000000-0010-0000-1A00-00000A000000}" name="_x000a__x000a_September 2019_x000a_Number of services, pre-pandemic" dataDxfId="1409" dataCellStyle="Comma"/>
    <tableColumn id="11" xr3:uid="{00000000-0010-0000-1A00-00000B000000}" name="_x000a__x000a_October 2019_x000a_Number of services, pre-pandemic" dataDxfId="1408" dataCellStyle="Comma"/>
    <tableColumn id="12" xr3:uid="{00000000-0010-0000-1A00-00000C000000}" name="_x000a__x000a_November 2019_x000a_Number of services, pre-pandemic" dataDxfId="1407" dataCellStyle="Comma"/>
    <tableColumn id="13" xr3:uid="{00000000-0010-0000-1A00-00000D000000}" name="_x000a__x000a_December 2019_x000a_Number of services, pre-pandemic" dataDxfId="1406" dataCellStyle="Comma"/>
    <tableColumn id="14" xr3:uid="{00000000-0010-0000-1A00-00000E000000}" name="January to December 2019 (monthly average)_x000a_Number of services, pre-pandemic" dataDxfId="1405" dataCellStyle="Comma"/>
    <tableColumn id="15" xr3:uid="{00000000-0010-0000-1A00-00000F000000}" name="_x000a__x000a_March 2020_x000a_Number of services, pandemic period" dataDxfId="1404" dataCellStyle="Comma"/>
    <tableColumn id="16" xr3:uid="{00000000-0010-0000-1A00-000010000000}" name="_x000a__x000a_April 2020_x000a_Number of services, pandemic period" dataDxfId="1403" dataCellStyle="Comma"/>
    <tableColumn id="17" xr3:uid="{00000000-0010-0000-1A00-000011000000}" name="_x000a__x000a_May 2020_x000a_Number of services, pandemic period" dataDxfId="1402" dataCellStyle="Comma"/>
    <tableColumn id="18" xr3:uid="{00000000-0010-0000-1A00-000012000000}" name="_x000a__x000a_June 2020_x000a_Number of services, pandemic period" dataDxfId="1401" dataCellStyle="Comma"/>
    <tableColumn id="19" xr3:uid="{00000000-0010-0000-1A00-000013000000}" name="_x000a__x000a_July 2020_x000a_Number of services, pandemic period" dataDxfId="1400" dataCellStyle="Comma"/>
    <tableColumn id="20" xr3:uid="{00000000-0010-0000-1A00-000014000000}" name="_x000a__x000a_August 2020 _x000a_Number of services, pandemic period" dataDxfId="1399" dataCellStyle="Comma"/>
    <tableColumn id="21" xr3:uid="{00000000-0010-0000-1A00-000015000000}" name="_x000a__x000a_September 2020_x000a_Number of services, pandemic period" dataDxfId="1398" dataCellStyle="Comma"/>
    <tableColumn id="22" xr3:uid="{00000000-0010-0000-1A00-000016000000}" name="_x000a__x000a_October 2020_x000a_Number of services, pandemic period" dataDxfId="1397" dataCellStyle="Comma"/>
    <tableColumn id="23" xr3:uid="{00000000-0010-0000-1A00-000017000000}" name="_x000a__x000a_November 2020_x000a_Number of services, pandemic period" dataDxfId="1396" dataCellStyle="Comma"/>
    <tableColumn id="24" xr3:uid="{00000000-0010-0000-1A00-000018000000}" name="_x000a__x000a_December 2020_x000a_Number of services, pandemic period" dataDxfId="1395" dataCellStyle="Comma"/>
    <tableColumn id="25" xr3:uid="{00000000-0010-0000-1A00-000019000000}" name="_x000a__x000a_January 2021_x000a_Number of services, pandemic period" dataDxfId="1394" dataCellStyle="Comma"/>
    <tableColumn id="26" xr3:uid="{00000000-0010-0000-1A00-00001A000000}" name="_x000a__x000a_February 2021_x000a_Number of services, pandemic period" dataDxfId="1393" dataCellStyle="Comma"/>
    <tableColumn id="27" xr3:uid="{00000000-0010-0000-1A00-00001B000000}" name="_x000a__x000a_March 2021_x000a_Number of services, pandemic period" dataDxfId="1392" dataCellStyle="Comma"/>
    <tableColumn id="28" xr3:uid="{00000000-0010-0000-1A00-00001C000000}" name="March 2020 to March 2021 (monthly average)_x000a_Number of services, pandemic period" dataDxfId="1391" dataCellStyle="Percent"/>
    <tableColumn id="29" xr3:uid="{00000000-0010-0000-1A00-00001D000000}" name="_x000a_March 2019 to March 2020_x000a_Percentage change, pre-pandemic to pandemic period" dataDxfId="1390" dataCellStyle="Percent"/>
    <tableColumn id="30" xr3:uid="{00000000-0010-0000-1A00-00001E000000}" name="_x000a_April 2019 to April 2020_x000a_Percentage change, pre-pandemic to pandemic period" dataDxfId="1389" dataCellStyle="Percent"/>
    <tableColumn id="31" xr3:uid="{00000000-0010-0000-1A00-00001F000000}" name="_x000a_May 2019 to May 2020_x000a_Percentage change, pre-pandemic to pandemic period" dataDxfId="1388" dataCellStyle="Percent"/>
    <tableColumn id="32" xr3:uid="{00000000-0010-0000-1A00-000020000000}" name="_x000a_June 2019 to June 2020_x000a_Percentage change, pre-pandemic to pandemic period" dataDxfId="1387" dataCellStyle="Percent"/>
    <tableColumn id="33" xr3:uid="{00000000-0010-0000-1A00-000021000000}" name="_x000a_July 2019 to July 2020_x000a_Percentage change, pre-pandemic to pandemic period" dataDxfId="1386" dataCellStyle="Percent"/>
    <tableColumn id="34" xr3:uid="{00000000-0010-0000-1A00-000022000000}" name="_x000a_August 2019 to August 2020_x000a_Percentage change, pre-pandemic to pandemic period" dataDxfId="1385" dataCellStyle="Percent"/>
    <tableColumn id="35" xr3:uid="{00000000-0010-0000-1A00-000023000000}" name="_x000a_September 2019 to September 2020_x000a_Percentage change, pre-pandemic to pandemic period" dataDxfId="1384" dataCellStyle="Percent"/>
    <tableColumn id="36" xr3:uid="{00000000-0010-0000-1A00-000024000000}" name="_x000a_October 2019 to October 2020_x000a_Percentage change, pre-pandemic to pandemic period" dataDxfId="1383" dataCellStyle="Percent"/>
    <tableColumn id="37" xr3:uid="{00000000-0010-0000-1A00-000025000000}" name="_x000a_November 2019 to November 2020_x000a_Percentage change, pre-pandemic to pandemic period" dataDxfId="1382" dataCellStyle="Percent"/>
    <tableColumn id="38" xr3:uid="{00000000-0010-0000-1A00-000026000000}" name="_x000a_December 2019 to December 2020_x000a_Percentage change, pre-pandemic to pandemic period" dataDxfId="1381" dataCellStyle="Percent"/>
    <tableColumn id="39" xr3:uid="{00000000-0010-0000-1A00-000027000000}" name="_x000a_January 2019 to January 2021_x000a_Percentage change, pre-pandemic to pandemic period" dataDxfId="1380" dataCellStyle="Percent"/>
    <tableColumn id="40" xr3:uid="{00000000-0010-0000-1A00-000028000000}" name="_x000a_February 2019 to February 2021_x000a_Percentage change, pre-pandemic to pandemic period" dataDxfId="1379" dataCellStyle="Percent"/>
    <tableColumn id="41" xr3:uid="{00000000-0010-0000-1A00-000029000000}" name="_x000a_March 2019 to March 2021_x000a_Percentage change, pre-pandemic to pandemic period" dataDxfId="1378" dataCellStyle="Percent"/>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B000000}" name="Table28" displayName="Table28" ref="A141:AO146" totalsRowShown="0" headerRowDxfId="1377" dataDxfId="1376" tableBorderDxfId="1375" headerRowCellStyle="Header_row" dataCellStyle="Percent">
  <tableColumns count="41">
    <tableColumn id="1" xr3:uid="{00000000-0010-0000-1B00-000001000000}" name="Family physicians service groups" dataDxfId="1374"/>
    <tableColumn id="2" xr3:uid="{00000000-0010-0000-1B00-000002000000}" name="_x000a__x000a_January 2019_x000a_Number of services, pre-pandemic" dataDxfId="1373"/>
    <tableColumn id="3" xr3:uid="{00000000-0010-0000-1B00-000003000000}" name="_x000a__x000a_February 2019_x000a_Number of services, pre-pandemic" dataDxfId="1372"/>
    <tableColumn id="4" xr3:uid="{00000000-0010-0000-1B00-000004000000}" name="_x000a__x000a_March 2019_x000a_Number of services, pre-pandemic" dataDxfId="1371" dataCellStyle="Comma"/>
    <tableColumn id="5" xr3:uid="{00000000-0010-0000-1B00-000005000000}" name="_x000a__x000a_April 2019 _x000a_Number of services, pre-pandemic" dataDxfId="1370" dataCellStyle="Comma"/>
    <tableColumn id="6" xr3:uid="{00000000-0010-0000-1B00-000006000000}" name="_x000a__x000a_May 2019 _x000a_Number of services, pre-pandemic" dataDxfId="1369" dataCellStyle="Comma"/>
    <tableColumn id="7" xr3:uid="{00000000-0010-0000-1B00-000007000000}" name="_x000a__x000a_June 2019_x000a_Number of services, pre-pandemic" dataDxfId="1368" dataCellStyle="Comma"/>
    <tableColumn id="8" xr3:uid="{00000000-0010-0000-1B00-000008000000}" name="_x000a__x000a_July 2019_x000a_Number of services, pre-pandemic" dataDxfId="1367" dataCellStyle="Comma"/>
    <tableColumn id="9" xr3:uid="{00000000-0010-0000-1B00-000009000000}" name="_x000a__x000a_August 2019_x000a_Number of services, pre-pandemic" dataDxfId="1366" dataCellStyle="Comma"/>
    <tableColumn id="10" xr3:uid="{00000000-0010-0000-1B00-00000A000000}" name="_x000a__x000a_September 2019_x000a_Number of services, pre-pandemic" dataDxfId="1365" dataCellStyle="Comma"/>
    <tableColumn id="11" xr3:uid="{00000000-0010-0000-1B00-00000B000000}" name="_x000a__x000a_October 2019_x000a_Number of services, pre-pandemic" dataDxfId="1364" dataCellStyle="Comma"/>
    <tableColumn id="12" xr3:uid="{00000000-0010-0000-1B00-00000C000000}" name="_x000a__x000a_November 2019_x000a_Number of services, pre-pandemic" dataDxfId="1363" dataCellStyle="Comma"/>
    <tableColumn id="13" xr3:uid="{00000000-0010-0000-1B00-00000D000000}" name="_x000a__x000a_December 2019_x000a_Number of services, pre-pandemic" dataDxfId="1362" dataCellStyle="Comma"/>
    <tableColumn id="14" xr3:uid="{00000000-0010-0000-1B00-00000E000000}" name="January to December 2019 (monthly average)_x000a_Number of services, pre-pandemic" dataDxfId="1361" dataCellStyle="Comma"/>
    <tableColumn id="15" xr3:uid="{00000000-0010-0000-1B00-00000F000000}" name="_x000a__x000a_March 2020_x000a_Number of services, pandemic period" dataDxfId="1360" dataCellStyle="Comma"/>
    <tableColumn id="16" xr3:uid="{00000000-0010-0000-1B00-000010000000}" name="_x000a__x000a_April 2020_x000a_Number of services, pandemic period" dataDxfId="1359" dataCellStyle="Comma"/>
    <tableColumn id="17" xr3:uid="{00000000-0010-0000-1B00-000011000000}" name="_x000a__x000a_May 2020_x000a_Number of services, pandemic period" dataDxfId="1358" dataCellStyle="Comma"/>
    <tableColumn id="18" xr3:uid="{00000000-0010-0000-1B00-000012000000}" name="_x000a__x000a_June 2020_x000a_Number of services, pandemic period" dataDxfId="1357" dataCellStyle="Comma"/>
    <tableColumn id="19" xr3:uid="{00000000-0010-0000-1B00-000013000000}" name="_x000a__x000a_July 2020_x000a_Number of services, pandemic period" dataDxfId="1356" dataCellStyle="Comma"/>
    <tableColumn id="20" xr3:uid="{00000000-0010-0000-1B00-000014000000}" name="_x000a__x000a_August 2020 _x000a_Number of services, pandemic period" dataDxfId="1355" dataCellStyle="Comma"/>
    <tableColumn id="21" xr3:uid="{00000000-0010-0000-1B00-000015000000}" name="_x000a__x000a_September 2020_x000a_Number of services, pandemic period" dataDxfId="1354" dataCellStyle="Comma"/>
    <tableColumn id="22" xr3:uid="{00000000-0010-0000-1B00-000016000000}" name="_x000a__x000a_October 2020_x000a_Number of services, pandemic period" dataDxfId="1353" dataCellStyle="Comma"/>
    <tableColumn id="23" xr3:uid="{00000000-0010-0000-1B00-000017000000}" name="_x000a__x000a_November 2020_x000a_Number of services, pandemic period" dataDxfId="1352" dataCellStyle="Comma"/>
    <tableColumn id="24" xr3:uid="{00000000-0010-0000-1B00-000018000000}" name="_x000a__x000a_December 2020_x000a_Number of services, pandemic period" dataDxfId="1351" dataCellStyle="Comma"/>
    <tableColumn id="25" xr3:uid="{00000000-0010-0000-1B00-000019000000}" name="_x000a__x000a_January 2021_x000a_Number of services, pandemic period" dataDxfId="1350" dataCellStyle="Comma"/>
    <tableColumn id="26" xr3:uid="{00000000-0010-0000-1B00-00001A000000}" name="_x000a__x000a_February 2021_x000a_Number of services, pandemic period" dataDxfId="1349" dataCellStyle="Comma"/>
    <tableColumn id="27" xr3:uid="{00000000-0010-0000-1B00-00001B000000}" name="_x000a__x000a_March 2021_x000a_Number of services, pandemic period" dataDxfId="1348" dataCellStyle="Comma"/>
    <tableColumn id="28" xr3:uid="{00000000-0010-0000-1B00-00001C000000}" name="March 2020 to March 2021 (monthly average)_x000a_Number of services, pandemic period" dataDxfId="1347" dataCellStyle="Percent"/>
    <tableColumn id="29" xr3:uid="{00000000-0010-0000-1B00-00001D000000}" name="_x000a_March 2019 to March 2020_x000a_Percentage change, pre-pandemic to pandemic period" dataDxfId="1346" dataCellStyle="Percent"/>
    <tableColumn id="30" xr3:uid="{00000000-0010-0000-1B00-00001E000000}" name="_x000a_April 2019 to April 2020_x000a_Percentage change, pre-pandemic to pandemic period" dataDxfId="1345" dataCellStyle="Percent"/>
    <tableColumn id="31" xr3:uid="{00000000-0010-0000-1B00-00001F000000}" name="_x000a_May 2019 to May 2020_x000a_Percentage change, pre-pandemic to pandemic period" dataDxfId="1344" dataCellStyle="Percent"/>
    <tableColumn id="32" xr3:uid="{00000000-0010-0000-1B00-000020000000}" name="_x000a_June 2019 to June 2020_x000a_Percentage change, pre-pandemic to pandemic period" dataDxfId="1343" dataCellStyle="Percent"/>
    <tableColumn id="33" xr3:uid="{00000000-0010-0000-1B00-000021000000}" name="_x000a_July 2019 to July 2020_x000a_Percentage change, pre-pandemic to pandemic period" dataDxfId="1342" dataCellStyle="Percent"/>
    <tableColumn id="34" xr3:uid="{00000000-0010-0000-1B00-000022000000}" name="_x000a_August 2019 to August 2020_x000a_Percentage change, pre-pandemic to pandemic period" dataDxfId="1341" dataCellStyle="Percent"/>
    <tableColumn id="35" xr3:uid="{00000000-0010-0000-1B00-000023000000}" name="_x000a_September 2019 to September 2020_x000a_Percentage change, pre-pandemic to pandemic period" dataDxfId="1340" dataCellStyle="Percent"/>
    <tableColumn id="36" xr3:uid="{00000000-0010-0000-1B00-000024000000}" name="_x000a_October 2019 to October 2020_x000a_Percentage change, pre-pandemic to pandemic period" dataDxfId="1339" dataCellStyle="Percent"/>
    <tableColumn id="37" xr3:uid="{00000000-0010-0000-1B00-000025000000}" name="_x000a_November 2019 to November 2020_x000a_Percentage change, pre-pandemic to pandemic period" dataDxfId="1338" dataCellStyle="Percent"/>
    <tableColumn id="38" xr3:uid="{00000000-0010-0000-1B00-000026000000}" name="_x000a_December 2019 to December 2020_x000a_Percentage change, pre-pandemic to pandemic period" dataDxfId="1337" dataCellStyle="Percent"/>
    <tableColumn id="39" xr3:uid="{00000000-0010-0000-1B00-000027000000}" name="_x000a_January 2019 to January 2021_x000a_Percentage change, pre-pandemic to pandemic period" dataDxfId="1336" dataCellStyle="Percent"/>
    <tableColumn id="40" xr3:uid="{00000000-0010-0000-1B00-000028000000}" name="_x000a_February 2019 to February 2021_x000a_Percentage change, pre-pandemic to pandemic period" dataDxfId="1335" dataCellStyle="Percent"/>
    <tableColumn id="41" xr3:uid="{00000000-0010-0000-1B00-000029000000}" name="_x000a_March 2019 to March 2021_x000a_Percentage change, pre-pandemic to pandemic period" dataDxfId="1334" dataCellStyle="Percent"/>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C000000}" name="Table29" displayName="Table29" ref="A160:AO165" totalsRowShown="0" headerRowDxfId="1333" dataDxfId="1332" tableBorderDxfId="1331" headerRowCellStyle="Header_row" dataCellStyle="Percent">
  <tableColumns count="41">
    <tableColumn id="1" xr3:uid="{00000000-0010-0000-1C00-000001000000}" name="Family physicians service groups" dataDxfId="1330"/>
    <tableColumn id="2" xr3:uid="{00000000-0010-0000-1C00-000002000000}" name="_x000a__x000a_January 2019_x000a_Number of services, pre-pandemic" dataDxfId="1329"/>
    <tableColumn id="3" xr3:uid="{00000000-0010-0000-1C00-000003000000}" name="_x000a__x000a_February 2019_x000a_Number of services, pre-pandemic" dataDxfId="1328"/>
    <tableColumn id="4" xr3:uid="{00000000-0010-0000-1C00-000004000000}" name="_x000a__x000a_March 2019_x000a_Number of services, pre-pandemic" dataDxfId="1327" dataCellStyle="Comma"/>
    <tableColumn id="5" xr3:uid="{00000000-0010-0000-1C00-000005000000}" name="_x000a__x000a_April 2019 _x000a_Number of services, pre-pandemic" dataDxfId="1326" dataCellStyle="Comma"/>
    <tableColumn id="6" xr3:uid="{00000000-0010-0000-1C00-000006000000}" name="_x000a__x000a_May 2019 _x000a_Number of services, pre-pandemic" dataDxfId="1325" dataCellStyle="Comma"/>
    <tableColumn id="7" xr3:uid="{00000000-0010-0000-1C00-000007000000}" name="_x000a__x000a_June 2019_x000a_Number of services, pre-pandemic" dataDxfId="1324" dataCellStyle="Comma"/>
    <tableColumn id="8" xr3:uid="{00000000-0010-0000-1C00-000008000000}" name="_x000a__x000a_July 2019_x000a_Number of services, pre-pandemic" dataDxfId="1323" dataCellStyle="Comma"/>
    <tableColumn id="9" xr3:uid="{00000000-0010-0000-1C00-000009000000}" name="_x000a__x000a_August 2019_x000a_Number of services, pre-pandemic" dataDxfId="1322" dataCellStyle="Comma"/>
    <tableColumn id="10" xr3:uid="{00000000-0010-0000-1C00-00000A000000}" name="_x000a__x000a_September 2019_x000a_Number of services, pre-pandemic" dataDxfId="1321" dataCellStyle="Comma"/>
    <tableColumn id="11" xr3:uid="{00000000-0010-0000-1C00-00000B000000}" name="_x000a__x000a_October 2019_x000a_Number of services, pre-pandemic" dataDxfId="1320" dataCellStyle="Comma"/>
    <tableColumn id="12" xr3:uid="{00000000-0010-0000-1C00-00000C000000}" name="_x000a__x000a_November 2019_x000a_Number of services, pre-pandemic" dataDxfId="1319" dataCellStyle="Comma"/>
    <tableColumn id="13" xr3:uid="{00000000-0010-0000-1C00-00000D000000}" name="_x000a__x000a_December 2019_x000a_Number of services, pre-pandemic" dataDxfId="1318" dataCellStyle="Comma"/>
    <tableColumn id="14" xr3:uid="{00000000-0010-0000-1C00-00000E000000}" name="January to December 2019 (monthly average)_x000a_Number of services, pre-pandemic" dataDxfId="1317" dataCellStyle="Comma"/>
    <tableColumn id="15" xr3:uid="{00000000-0010-0000-1C00-00000F000000}" name="_x000a__x000a_March 2020_x000a_Number of services, pandemic period" dataDxfId="1316" dataCellStyle="Comma"/>
    <tableColumn id="16" xr3:uid="{00000000-0010-0000-1C00-000010000000}" name="_x000a__x000a_April 2020_x000a_Number of services, pandemic period" dataDxfId="1315" dataCellStyle="Comma"/>
    <tableColumn id="17" xr3:uid="{00000000-0010-0000-1C00-000011000000}" name="_x000a__x000a_May 2020_x000a_Number of services, pandemic period" dataDxfId="1314" dataCellStyle="Comma"/>
    <tableColumn id="18" xr3:uid="{00000000-0010-0000-1C00-000012000000}" name="_x000a__x000a_June 2020_x000a_Number of services, pandemic period" dataDxfId="1313" dataCellStyle="Comma"/>
    <tableColumn id="19" xr3:uid="{00000000-0010-0000-1C00-000013000000}" name="_x000a__x000a_July 2020_x000a_Number of services, pandemic period" dataDxfId="1312" dataCellStyle="Comma"/>
    <tableColumn id="20" xr3:uid="{00000000-0010-0000-1C00-000014000000}" name="_x000a__x000a_August 2020 _x000a_Number of services, pandemic period" dataDxfId="1311" dataCellStyle="Comma"/>
    <tableColumn id="21" xr3:uid="{00000000-0010-0000-1C00-000015000000}" name="_x000a__x000a_September 2020_x000a_Number of services, pandemic period" dataDxfId="1310" dataCellStyle="Comma"/>
    <tableColumn id="22" xr3:uid="{00000000-0010-0000-1C00-000016000000}" name="_x000a__x000a_October 2020_x000a_Number of services, pandemic period" dataDxfId="1309" dataCellStyle="Comma"/>
    <tableColumn id="23" xr3:uid="{00000000-0010-0000-1C00-000017000000}" name="_x000a__x000a_November 2020_x000a_Number of services, pandemic period" dataDxfId="1308" dataCellStyle="Comma"/>
    <tableColumn id="24" xr3:uid="{00000000-0010-0000-1C00-000018000000}" name="_x000a__x000a_December 2020_x000a_Number of services, pandemic period" dataDxfId="1307" dataCellStyle="Comma"/>
    <tableColumn id="25" xr3:uid="{00000000-0010-0000-1C00-000019000000}" name="_x000a__x000a_January 2021_x000a_Number of services, pandemic period" dataDxfId="1306" dataCellStyle="Comma"/>
    <tableColumn id="26" xr3:uid="{00000000-0010-0000-1C00-00001A000000}" name="_x000a__x000a_February 2021_x000a_Number of services, pandemic period" dataDxfId="1305" dataCellStyle="Comma"/>
    <tableColumn id="27" xr3:uid="{00000000-0010-0000-1C00-00001B000000}" name="_x000a__x000a_March 2021_x000a_Number of services, pandemic period" dataDxfId="1304" dataCellStyle="Comma"/>
    <tableColumn id="28" xr3:uid="{00000000-0010-0000-1C00-00001C000000}" name="March 2020 to March 2021 (monthly average)_x000a_Number of services, pandemic period" dataDxfId="1303" dataCellStyle="Percent"/>
    <tableColumn id="29" xr3:uid="{00000000-0010-0000-1C00-00001D000000}" name="_x000a_March 2019 to March 2020_x000a_Percentage change, pre-pandemic to pandemic period" dataDxfId="1302" dataCellStyle="Percent"/>
    <tableColumn id="30" xr3:uid="{00000000-0010-0000-1C00-00001E000000}" name="_x000a_April 2019 to April 2020_x000a_Percentage change, pre-pandemic to pandemic period" dataDxfId="1301" dataCellStyle="Percent"/>
    <tableColumn id="31" xr3:uid="{00000000-0010-0000-1C00-00001F000000}" name="_x000a_May 2019 to May 2020_x000a_Percentage change, pre-pandemic to pandemic period" dataDxfId="1300" dataCellStyle="Percent"/>
    <tableColumn id="32" xr3:uid="{00000000-0010-0000-1C00-000020000000}" name="_x000a_June 2019 to June 2020_x000a_Percentage change, pre-pandemic to pandemic period" dataDxfId="1299" dataCellStyle="Percent"/>
    <tableColumn id="33" xr3:uid="{00000000-0010-0000-1C00-000021000000}" name="_x000a_July 2019 to July 2020_x000a_Percentage change, pre-pandemic to pandemic period" dataDxfId="1298" dataCellStyle="Percent"/>
    <tableColumn id="34" xr3:uid="{00000000-0010-0000-1C00-000022000000}" name="_x000a_August 2019 to August 2020_x000a_Percentage change, pre-pandemic to pandemic period" dataDxfId="1297" dataCellStyle="Percent"/>
    <tableColumn id="35" xr3:uid="{00000000-0010-0000-1C00-000023000000}" name="_x000a_September 2019 to September 2020_x000a_Percentage change, pre-pandemic to pandemic period" dataDxfId="1296" dataCellStyle="Percent"/>
    <tableColumn id="36" xr3:uid="{00000000-0010-0000-1C00-000024000000}" name="_x000a_October 2019 to October 2020_x000a_Percentage change, pre-pandemic to pandemic period" dataDxfId="1295" dataCellStyle="Percent"/>
    <tableColumn id="37" xr3:uid="{00000000-0010-0000-1C00-000025000000}" name="_x000a_November 2019 to November 2020_x000a_Percentage change, pre-pandemic to pandemic period" dataDxfId="1294" dataCellStyle="Percent"/>
    <tableColumn id="38" xr3:uid="{00000000-0010-0000-1C00-000026000000}" name="_x000a_December 2019 to December 2020_x000a_Percentage change, pre-pandemic to pandemic period" dataDxfId="1293" dataCellStyle="Percent"/>
    <tableColumn id="39" xr3:uid="{00000000-0010-0000-1C00-000027000000}" name="_x000a_January 2019 to January 2021_x000a_Percentage change, pre-pandemic to pandemic period" dataDxfId="1292" dataCellStyle="Percent"/>
    <tableColumn id="40" xr3:uid="{00000000-0010-0000-1C00-000028000000}" name="_x000a_February 2019 to February 2021_x000a_Percentage change, pre-pandemic to pandemic period" dataDxfId="1291" dataCellStyle="Percent"/>
    <tableColumn id="41" xr3:uid="{00000000-0010-0000-1C00-000029000000}" name="_x000a_March 2019 to March 2021_x000a_Percentage change, pre-pandemic to pandemic period" dataDxfId="1290" dataCellStyle="Percent"/>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7:AO53" totalsRowShown="0" headerRowDxfId="2416" tableBorderDxfId="2415" headerRowCellStyle="Header_row">
  <tableColumns count="41">
    <tableColumn id="1" xr3:uid="{00000000-0010-0000-0200-000001000000}" name="Surgical specialists service group" dataDxfId="2414"/>
    <tableColumn id="2" xr3:uid="{00000000-0010-0000-0200-000002000000}" name="_x000a__x000a_January 2019_x000a_Number of services, pre-pandemic" dataDxfId="2413"/>
    <tableColumn id="3" xr3:uid="{00000000-0010-0000-0200-000003000000}" name="_x000a__x000a_February 2019_x000a_Number of services, pre-pandemic" dataDxfId="2412"/>
    <tableColumn id="4" xr3:uid="{00000000-0010-0000-0200-000004000000}" name="_x000a__x000a_March 2019_x000a_Number of services, pre-pandemic"/>
    <tableColumn id="5" xr3:uid="{00000000-0010-0000-0200-000005000000}" name="_x000a__x000a_April 2019 _x000a_Number of services, pre-pandemic"/>
    <tableColumn id="6" xr3:uid="{00000000-0010-0000-0200-000006000000}" name="_x000a__x000a_May 2019 _x000a_Number of services, pre-pandemic"/>
    <tableColumn id="7" xr3:uid="{00000000-0010-0000-0200-000007000000}" name="_x000a__x000a_June 2019_x000a_Number of services, pre-pandemic"/>
    <tableColumn id="8" xr3:uid="{00000000-0010-0000-0200-000008000000}" name="_x000a__x000a_July 2019_x000a_Number of services, pre-pandemic"/>
    <tableColumn id="9" xr3:uid="{00000000-0010-0000-0200-000009000000}" name="_x000a__x000a_August 2019_x000a_Number of services, pre-pandemic"/>
    <tableColumn id="10" xr3:uid="{00000000-0010-0000-0200-00000A000000}" name="_x000a__x000a_September 2019_x000a_Number of services, pre-pandemic"/>
    <tableColumn id="11" xr3:uid="{00000000-0010-0000-0200-00000B000000}" name="_x000a__x000a_October 2019_x000a_Number of services, pre-pandemic"/>
    <tableColumn id="12" xr3:uid="{00000000-0010-0000-0200-00000C000000}" name="_x000a__x000a_November 2019_x000a_Number of services, pre-pandemic"/>
    <tableColumn id="13" xr3:uid="{00000000-0010-0000-0200-00000D000000}" name="_x000a__x000a_December 2019_x000a_Number of services, pre-pandemic"/>
    <tableColumn id="14" xr3:uid="{00000000-0010-0000-0200-00000E000000}" name="January to December 2019 (monthly average)_x000a_Number of services, pre-pandemic"/>
    <tableColumn id="15" xr3:uid="{00000000-0010-0000-0200-00000F000000}" name="_x000a__x000a_March 2020_x000a_Number of services, pandemic period"/>
    <tableColumn id="16" xr3:uid="{00000000-0010-0000-0200-000010000000}" name="_x000a__x000a_April 2020_x000a_Number of services, pandemic period"/>
    <tableColumn id="17" xr3:uid="{00000000-0010-0000-0200-000011000000}" name="_x000a__x000a_May 2020_x000a_Number of services, pandemic period"/>
    <tableColumn id="18" xr3:uid="{00000000-0010-0000-0200-000012000000}" name="_x000a__x000a_June 2020_x000a_Number of services, pandemic period"/>
    <tableColumn id="19" xr3:uid="{00000000-0010-0000-0200-000013000000}" name="_x000a__x000a_July 2020_x000a_Number of services, pandemic period"/>
    <tableColumn id="20" xr3:uid="{00000000-0010-0000-0200-000014000000}" name="_x000a__x000a_August 2020 _x000a_Number of services, pandemic period"/>
    <tableColumn id="21" xr3:uid="{00000000-0010-0000-0200-000015000000}" name="_x000a__x000a_September 2020_x000a_Number of services, pandemic period"/>
    <tableColumn id="22" xr3:uid="{00000000-0010-0000-0200-000016000000}" name="_x000a__x000a_October 2020_x000a_Number of services, pandemic period"/>
    <tableColumn id="23" xr3:uid="{00000000-0010-0000-0200-000017000000}" name="_x000a__x000a_November 2020_x000a_Number of services, pandemic period"/>
    <tableColumn id="24" xr3:uid="{00000000-0010-0000-0200-000018000000}" name="_x000a__x000a_December 2020_x000a_Number of services, pandemic period"/>
    <tableColumn id="25" xr3:uid="{00000000-0010-0000-0200-000019000000}" name="_x000a__x000a_January 2021_x000a_Number of services, pandemic period"/>
    <tableColumn id="26" xr3:uid="{00000000-0010-0000-0200-00001A000000}" name="_x000a__x000a_February 2021_x000a_Number of services, pandemic period"/>
    <tableColumn id="27" xr3:uid="{00000000-0010-0000-0200-00001B000000}" name="_x000a__x000a_March 2021_x000a_Number of services, pandemic period"/>
    <tableColumn id="28" xr3:uid="{00000000-0010-0000-0200-00001C000000}" name="March 2020 to March 2021 (monthly average)_x000a_Number of services, pandemic period" dataDxfId="2411"/>
    <tableColumn id="29" xr3:uid="{00000000-0010-0000-0200-00001D000000}" name="_x000a_March 2019 to March 2020_x000a_Percentage change, pre-pandemic to pandemic period" dataDxfId="2410" dataCellStyle="Percent"/>
    <tableColumn id="30" xr3:uid="{00000000-0010-0000-0200-00001E000000}" name="_x000a_April 2019 to April 2020_x000a_Percentage change, pre-pandemic to pandemic period"/>
    <tableColumn id="31" xr3:uid="{00000000-0010-0000-0200-00001F000000}" name="_x000a_May 2019 to May 2020_x000a_Percentage change, pre-pandemic to pandemic period"/>
    <tableColumn id="32" xr3:uid="{00000000-0010-0000-0200-000020000000}" name="_x000a_June 2019 to June 2020_x000a_Percentage change, pre-pandemic to pandemic period"/>
    <tableColumn id="33" xr3:uid="{00000000-0010-0000-0200-000021000000}" name="_x000a_July 2019 to July 2020_x000a_Percentage change, pre-pandemic to pandemic period"/>
    <tableColumn id="34" xr3:uid="{00000000-0010-0000-0200-000022000000}" name="_x000a_August 2019 to August 2020_x000a_Percentage change, pre-pandemic to pandemic period"/>
    <tableColumn id="35" xr3:uid="{00000000-0010-0000-0200-000023000000}" name="_x000a_September 2019 to September 2020_x000a_Percentage change, pre-pandemic to pandemic period"/>
    <tableColumn id="36" xr3:uid="{00000000-0010-0000-0200-000024000000}" name="_x000a_October 2019 to October 2020_x000a_Percentage change, pre-pandemic to pandemic period"/>
    <tableColumn id="37" xr3:uid="{00000000-0010-0000-0200-000025000000}" name="_x000a_November 2019 to November 2020_x000a_Percentage change, pre-pandemic to pandemic period"/>
    <tableColumn id="38" xr3:uid="{00000000-0010-0000-0200-000026000000}" name="_x000a_December 2019 to December 2020_x000a_Percentage change, pre-pandemic to pandemic period"/>
    <tableColumn id="39" xr3:uid="{00000000-0010-0000-0200-000027000000}" name="_x000a_January 2019 to January 2021_x000a_Percentage change, pre-pandemic to pandemic period"/>
    <tableColumn id="40" xr3:uid="{00000000-0010-0000-0200-000028000000}" name="_x000a_February 2019 to February 2021_x000a_Percentage change, pre-pandemic to pandemic period"/>
    <tableColumn id="41" xr3:uid="{00000000-0010-0000-0200-000029000000}" name="_x000a_March 2019 to March 2021_x000a_Percentage change, pre-pandemic to pandemic period"/>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D000000}" name="Table30" displayName="Table30" ref="A179:AO184" totalsRowShown="0" headerRowDxfId="1289" dataDxfId="1288" tableBorderDxfId="1287" headerRowCellStyle="Header_row" dataCellStyle="Percent">
  <tableColumns count="41">
    <tableColumn id="1" xr3:uid="{00000000-0010-0000-1D00-000001000000}" name="Family physicians service groups" dataDxfId="1286"/>
    <tableColumn id="2" xr3:uid="{00000000-0010-0000-1D00-000002000000}" name="_x000a__x000a_January 2019_x000a_Number of services, pre-pandemic" dataDxfId="1285"/>
    <tableColumn id="3" xr3:uid="{00000000-0010-0000-1D00-000003000000}" name="_x000a__x000a_February 2019_x000a_Number of services, pre-pandemic" dataDxfId="1284"/>
    <tableColumn id="4" xr3:uid="{00000000-0010-0000-1D00-000004000000}" name="_x000a__x000a_March 2019_x000a_Number of services, pre-pandemic" dataDxfId="1283" dataCellStyle="Comma"/>
    <tableColumn id="5" xr3:uid="{00000000-0010-0000-1D00-000005000000}" name="_x000a__x000a_April 2019 _x000a_Number of services, pre-pandemic" dataDxfId="1282" dataCellStyle="Comma"/>
    <tableColumn id="6" xr3:uid="{00000000-0010-0000-1D00-000006000000}" name="_x000a__x000a_May 2019 _x000a_Number of services, pre-pandemic" dataDxfId="1281" dataCellStyle="Comma"/>
    <tableColumn id="7" xr3:uid="{00000000-0010-0000-1D00-000007000000}" name="_x000a__x000a_June 2019_x000a_Number of services, pre-pandemic" dataDxfId="1280" dataCellStyle="Comma"/>
    <tableColumn id="8" xr3:uid="{00000000-0010-0000-1D00-000008000000}" name="_x000a__x000a_July 2019_x000a_Number of services, pre-pandemic" dataDxfId="1279" dataCellStyle="Comma"/>
    <tableColumn id="9" xr3:uid="{00000000-0010-0000-1D00-000009000000}" name="_x000a__x000a_August 2019_x000a_Number of services, pre-pandemic" dataDxfId="1278" dataCellStyle="Comma"/>
    <tableColumn id="10" xr3:uid="{00000000-0010-0000-1D00-00000A000000}" name="_x000a__x000a_September 2019_x000a_Number of services, pre-pandemic" dataDxfId="1277" dataCellStyle="Comma"/>
    <tableColumn id="11" xr3:uid="{00000000-0010-0000-1D00-00000B000000}" name="_x000a__x000a_October 2019_x000a_Number of services, pre-pandemic" dataDxfId="1276" dataCellStyle="Comma"/>
    <tableColumn id="12" xr3:uid="{00000000-0010-0000-1D00-00000C000000}" name="_x000a__x000a_November 2019_x000a_Number of services, pre-pandemic" dataDxfId="1275" dataCellStyle="Comma"/>
    <tableColumn id="13" xr3:uid="{00000000-0010-0000-1D00-00000D000000}" name="_x000a__x000a_December 2019_x000a_Number of services, pre-pandemic" dataDxfId="1274" dataCellStyle="Comma"/>
    <tableColumn id="14" xr3:uid="{00000000-0010-0000-1D00-00000E000000}" name="January to December 2019 (monthly average)_x000a_Number of services, pre-pandemic" dataDxfId="1273" dataCellStyle="Comma"/>
    <tableColumn id="15" xr3:uid="{00000000-0010-0000-1D00-00000F000000}" name="_x000a__x000a_March 2020_x000a_Number of services, pandemic period" dataDxfId="1272" dataCellStyle="Comma"/>
    <tableColumn id="16" xr3:uid="{00000000-0010-0000-1D00-000010000000}" name="_x000a__x000a_April 2020_x000a_Number of services, pandemic period" dataDxfId="1271" dataCellStyle="Comma"/>
    <tableColumn id="17" xr3:uid="{00000000-0010-0000-1D00-000011000000}" name="_x000a__x000a_May 2020_x000a_Number of services, pandemic period" dataDxfId="1270" dataCellStyle="Comma"/>
    <tableColumn id="18" xr3:uid="{00000000-0010-0000-1D00-000012000000}" name="_x000a__x000a_June 2020_x000a_Number of services, pandemic period" dataDxfId="1269" dataCellStyle="Comma"/>
    <tableColumn id="19" xr3:uid="{00000000-0010-0000-1D00-000013000000}" name="_x000a__x000a_July 2020_x000a_Number of services, pandemic period" dataDxfId="1268" dataCellStyle="Comma"/>
    <tableColumn id="20" xr3:uid="{00000000-0010-0000-1D00-000014000000}" name="_x000a__x000a_August 2020 _x000a_Number of services, pandemic period" dataDxfId="1267" dataCellStyle="Comma"/>
    <tableColumn id="21" xr3:uid="{00000000-0010-0000-1D00-000015000000}" name="_x000a__x000a_September 2020_x000a_Number of services, pandemic period" dataDxfId="1266" dataCellStyle="Comma"/>
    <tableColumn id="22" xr3:uid="{00000000-0010-0000-1D00-000016000000}" name="_x000a__x000a_October 2020_x000a_Number of services, pandemic period" dataDxfId="1265" dataCellStyle="Comma"/>
    <tableColumn id="23" xr3:uid="{00000000-0010-0000-1D00-000017000000}" name="_x000a__x000a_November 2020_x000a_Number of services, pandemic period" dataDxfId="1264" dataCellStyle="Comma"/>
    <tableColumn id="24" xr3:uid="{00000000-0010-0000-1D00-000018000000}" name="_x000a__x000a_December 2020_x000a_Number of services, pandemic period" dataDxfId="1263" dataCellStyle="Comma"/>
    <tableColumn id="25" xr3:uid="{00000000-0010-0000-1D00-000019000000}" name="_x000a__x000a_January 2021_x000a_Number of services, pandemic period" dataDxfId="1262" dataCellStyle="Comma"/>
    <tableColumn id="26" xr3:uid="{00000000-0010-0000-1D00-00001A000000}" name="_x000a__x000a_February 2021_x000a_Number of services, pandemic period" dataDxfId="1261" dataCellStyle="Comma"/>
    <tableColumn id="27" xr3:uid="{00000000-0010-0000-1D00-00001B000000}" name="_x000a__x000a_March 2021_x000a_Number of services, pandemic period" dataDxfId="1260" dataCellStyle="Comma"/>
    <tableColumn id="28" xr3:uid="{00000000-0010-0000-1D00-00001C000000}" name="March 2020 to March 2021 (monthly average)_x000a_Number of services, pandemic period" dataDxfId="1259" dataCellStyle="Percent"/>
    <tableColumn id="29" xr3:uid="{00000000-0010-0000-1D00-00001D000000}" name="_x000a_March 2019 to March 2020_x000a_Percentage change, pre-pandemic to pandemic period" dataDxfId="1258" dataCellStyle="Percent"/>
    <tableColumn id="30" xr3:uid="{00000000-0010-0000-1D00-00001E000000}" name="_x000a_April 2019 to April 2020_x000a_Percentage change, pre-pandemic to pandemic period" dataDxfId="1257" dataCellStyle="Percent"/>
    <tableColumn id="31" xr3:uid="{00000000-0010-0000-1D00-00001F000000}" name="_x000a_May 2019 to May 2020_x000a_Percentage change, pre-pandemic to pandemic period" dataDxfId="1256" dataCellStyle="Percent"/>
    <tableColumn id="32" xr3:uid="{00000000-0010-0000-1D00-000020000000}" name="_x000a_June 2019 to June 2020_x000a_Percentage change, pre-pandemic to pandemic period" dataDxfId="1255" dataCellStyle="Percent"/>
    <tableColumn id="33" xr3:uid="{00000000-0010-0000-1D00-000021000000}" name="_x000a_July 2019 to July 2020_x000a_Percentage change, pre-pandemic to pandemic period" dataDxfId="1254" dataCellStyle="Percent"/>
    <tableColumn id="34" xr3:uid="{00000000-0010-0000-1D00-000022000000}" name="_x000a_August 2019 to August 2020_x000a_Percentage change, pre-pandemic to pandemic period" dataDxfId="1253" dataCellStyle="Percent"/>
    <tableColumn id="35" xr3:uid="{00000000-0010-0000-1D00-000023000000}" name="_x000a_September 2019 to September 2020_x000a_Percentage change, pre-pandemic to pandemic period" dataDxfId="1252" dataCellStyle="Percent"/>
    <tableColumn id="36" xr3:uid="{00000000-0010-0000-1D00-000024000000}" name="_x000a_October 2019 to October 2020_x000a_Percentage change, pre-pandemic to pandemic period" dataDxfId="1251" dataCellStyle="Percent"/>
    <tableColumn id="37" xr3:uid="{00000000-0010-0000-1D00-000025000000}" name="_x000a_November 2019 to November 2020_x000a_Percentage change, pre-pandemic to pandemic period" dataDxfId="1250" dataCellStyle="Percent"/>
    <tableColumn id="38" xr3:uid="{00000000-0010-0000-1D00-000026000000}" name="_x000a_December 2019 to December 2020_x000a_Percentage change, pre-pandemic to pandemic period" dataDxfId="1249" dataCellStyle="Percent"/>
    <tableColumn id="39" xr3:uid="{00000000-0010-0000-1D00-000027000000}" name="_x000a_January 2019 to January 2021_x000a_Percentage change, pre-pandemic to pandemic period" dataDxfId="1248" dataCellStyle="Percent"/>
    <tableColumn id="40" xr3:uid="{00000000-0010-0000-1D00-000028000000}" name="_x000a_February 2019 to February 2021_x000a_Percentage change, pre-pandemic to pandemic period" dataDxfId="1247" dataCellStyle="Percent"/>
    <tableColumn id="41" xr3:uid="{00000000-0010-0000-1D00-000029000000}" name="_x000a_March 2019 to March 2021_x000a_Percentage change, pre-pandemic to pandemic period" dataDxfId="1246" dataCellStyle="Percent"/>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E000000}" name="Table31" displayName="Table31" ref="A5:AO11" totalsRowShown="0" headerRowDxfId="1245" dataDxfId="1244" tableBorderDxfId="1243" headerRowCellStyle="Header_row" dataCellStyle="Percent">
  <tableColumns count="41">
    <tableColumn id="1" xr3:uid="{00000000-0010-0000-1E00-000001000000}" name="Family physicians service groups" dataDxfId="1242"/>
    <tableColumn id="2" xr3:uid="{00000000-0010-0000-1E00-000002000000}" name="_x000a__x000a_January 2019_x000a_Number of services, pre-pandemic" dataDxfId="1241"/>
    <tableColumn id="3" xr3:uid="{00000000-0010-0000-1E00-000003000000}" name="_x000a__x000a_February 2019_x000a_Number of services, pre-pandemic" dataDxfId="1240"/>
    <tableColumn id="4" xr3:uid="{00000000-0010-0000-1E00-000004000000}" name="_x000a__x000a_March 2019_x000a_Number of services, pre-pandemic" dataDxfId="1239" dataCellStyle="Comma"/>
    <tableColumn id="5" xr3:uid="{00000000-0010-0000-1E00-000005000000}" name="_x000a__x000a_April 2019 _x000a_Number of services, pre-pandemic" dataDxfId="1238" dataCellStyle="Comma"/>
    <tableColumn id="6" xr3:uid="{00000000-0010-0000-1E00-000006000000}" name="_x000a__x000a_May 2019 _x000a_Number of services, pre-pandemic" dataDxfId="1237" dataCellStyle="Comma"/>
    <tableColumn id="7" xr3:uid="{00000000-0010-0000-1E00-000007000000}" name="_x000a__x000a_June 2019_x000a_Number of services, pre-pandemic" dataDxfId="1236" dataCellStyle="Comma"/>
    <tableColumn id="8" xr3:uid="{00000000-0010-0000-1E00-000008000000}" name="_x000a__x000a_July 2019_x000a_Number of services, pre-pandemic" dataDxfId="1235" dataCellStyle="Comma"/>
    <tableColumn id="9" xr3:uid="{00000000-0010-0000-1E00-000009000000}" name="_x000a__x000a_August 2019_x000a_Number of services, pre-pandemic" dataDxfId="1234" dataCellStyle="Comma"/>
    <tableColumn id="10" xr3:uid="{00000000-0010-0000-1E00-00000A000000}" name="_x000a__x000a_September 2019_x000a_Number of services, pre-pandemic" dataDxfId="1233" dataCellStyle="Comma"/>
    <tableColumn id="11" xr3:uid="{00000000-0010-0000-1E00-00000B000000}" name="_x000a__x000a_October 2019_x000a_Number of services, pre-pandemic" dataDxfId="1232" dataCellStyle="Comma"/>
    <tableColumn id="12" xr3:uid="{00000000-0010-0000-1E00-00000C000000}" name="_x000a__x000a_November 2019_x000a_Number of services, pre-pandemic" dataDxfId="1231" dataCellStyle="Comma"/>
    <tableColumn id="13" xr3:uid="{00000000-0010-0000-1E00-00000D000000}" name="_x000a__x000a_December 2019_x000a_Number of services, pre-pandemic" dataDxfId="1230" dataCellStyle="Comma"/>
    <tableColumn id="14" xr3:uid="{00000000-0010-0000-1E00-00000E000000}" name="January to December 2019 (monthly average)_x000a_Number of services, pre-pandemic" dataDxfId="1229" dataCellStyle="Comma"/>
    <tableColumn id="15" xr3:uid="{00000000-0010-0000-1E00-00000F000000}" name="_x000a__x000a_March 2020_x000a_Number of services, pandemic period" dataDxfId="1228" dataCellStyle="Comma"/>
    <tableColumn id="16" xr3:uid="{00000000-0010-0000-1E00-000010000000}" name="_x000a__x000a_April 2020_x000a_Number of services, pandemic period" dataDxfId="1227" dataCellStyle="Comma"/>
    <tableColumn id="17" xr3:uid="{00000000-0010-0000-1E00-000011000000}" name="_x000a__x000a_May 2020_x000a_Number of services, pandemic period" dataDxfId="1226" dataCellStyle="Comma"/>
    <tableColumn id="18" xr3:uid="{00000000-0010-0000-1E00-000012000000}" name="_x000a__x000a_June 2020_x000a_Number of services, pandemic period" dataDxfId="1225" dataCellStyle="Comma"/>
    <tableColumn id="19" xr3:uid="{00000000-0010-0000-1E00-000013000000}" name="_x000a__x000a_July 2020_x000a_Number of services, pandemic period" dataDxfId="1224" dataCellStyle="Comma"/>
    <tableColumn id="20" xr3:uid="{00000000-0010-0000-1E00-000014000000}" name="_x000a__x000a_August 2020 _x000a_Number of services, pandemic period" dataDxfId="1223" dataCellStyle="Comma"/>
    <tableColumn id="21" xr3:uid="{00000000-0010-0000-1E00-000015000000}" name="_x000a__x000a_September 2020_x000a_Number of services, pandemic period" dataDxfId="1222" dataCellStyle="Comma"/>
    <tableColumn id="22" xr3:uid="{00000000-0010-0000-1E00-000016000000}" name="_x000a__x000a_October 2020_x000a_Number of services, pandemic period" dataDxfId="1221" dataCellStyle="Comma"/>
    <tableColumn id="23" xr3:uid="{00000000-0010-0000-1E00-000017000000}" name="_x000a__x000a_November 2020_x000a_Number of services, pandemic period" dataDxfId="1220" dataCellStyle="Comma"/>
    <tableColumn id="24" xr3:uid="{00000000-0010-0000-1E00-000018000000}" name="_x000a__x000a_December 2020_x000a_Number of services, pandemic period" dataDxfId="1219" dataCellStyle="Comma"/>
    <tableColumn id="25" xr3:uid="{00000000-0010-0000-1E00-000019000000}" name="_x000a__x000a_January 2021_x000a_Number of services, pandemic period" dataDxfId="1218" dataCellStyle="Comma"/>
    <tableColumn id="26" xr3:uid="{00000000-0010-0000-1E00-00001A000000}" name="_x000a__x000a_February 2021_x000a_Number of services, pandemic period" dataDxfId="1217" dataCellStyle="Comma"/>
    <tableColumn id="27" xr3:uid="{00000000-0010-0000-1E00-00001B000000}" name="_x000a__x000a_March 2021_x000a_Number of services, pandemic period" dataDxfId="1216" dataCellStyle="Comma"/>
    <tableColumn id="28" xr3:uid="{00000000-0010-0000-1E00-00001C000000}" name="March 2020 to March 2021 (monthly average)_x000a_Number of services, pandemic period" dataDxfId="1215"/>
    <tableColumn id="29" xr3:uid="{00000000-0010-0000-1E00-00001D000000}" name="_x000a_March 2019 to March 2020_x000a_Percentage change, pre-pandemic to pandemic period" dataDxfId="1214" dataCellStyle="Percent"/>
    <tableColumn id="30" xr3:uid="{00000000-0010-0000-1E00-00001E000000}" name="_x000a_April 2019 to April 2020_x000a_Percentage change, pre-pandemic to pandemic period" dataDxfId="1213" dataCellStyle="Percent"/>
    <tableColumn id="31" xr3:uid="{00000000-0010-0000-1E00-00001F000000}" name="_x000a_May 2019 to May 2020_x000a_Percentage change, pre-pandemic to pandemic period" dataDxfId="1212" dataCellStyle="Percent"/>
    <tableColumn id="32" xr3:uid="{00000000-0010-0000-1E00-000020000000}" name="_x000a_June 2019 to June 2020_x000a_Percentage change, pre-pandemic to pandemic period" dataDxfId="1211" dataCellStyle="Percent"/>
    <tableColumn id="33" xr3:uid="{00000000-0010-0000-1E00-000021000000}" name="_x000a_July 2019 to July 2020_x000a_Percentage change, pre-pandemic to pandemic period" dataDxfId="1210" dataCellStyle="Percent"/>
    <tableColumn id="34" xr3:uid="{00000000-0010-0000-1E00-000022000000}" name="_x000a_August 2019 to August 2020_x000a_Percentage change, pre-pandemic to pandemic period" dataDxfId="1209" dataCellStyle="Percent"/>
    <tableColumn id="35" xr3:uid="{00000000-0010-0000-1E00-000023000000}" name="_x000a_September 2019 to September 2020_x000a_Percentage change, pre-pandemic to pandemic period" dataDxfId="1208" dataCellStyle="Percent"/>
    <tableColumn id="36" xr3:uid="{00000000-0010-0000-1E00-000024000000}" name="_x000a_October 2019 to October 2020_x000a_Percentage change, pre-pandemic to pandemic period" dataDxfId="1207" dataCellStyle="Percent"/>
    <tableColumn id="37" xr3:uid="{00000000-0010-0000-1E00-000025000000}" name="_x000a_November 2019 to November 2020_x000a_Percentage change, pre-pandemic to pandemic period" dataDxfId="1206" dataCellStyle="Percent"/>
    <tableColumn id="38" xr3:uid="{00000000-0010-0000-1E00-000026000000}" name="_x000a_December 2019 to December 2020_x000a_Percentage change, pre-pandemic to pandemic period" dataDxfId="1205" dataCellStyle="Percent"/>
    <tableColumn id="39" xr3:uid="{00000000-0010-0000-1E00-000027000000}" name="_x000a_January 2019 to January 2021_x000a_Percentage change, pre-pandemic to pandemic period" dataDxfId="1204" dataCellStyle="Percent"/>
    <tableColumn id="40" xr3:uid="{00000000-0010-0000-1E00-000028000000}" name="_x000a_February 2019 to February 2021_x000a_Percentage change, pre-pandemic to pandemic period" dataDxfId="1203" dataCellStyle="Percent"/>
    <tableColumn id="41" xr3:uid="{00000000-0010-0000-1E00-000029000000}" name="_x000a_March 2019 to March 2021_x000a_Percentage change, pre-pandemic to pandemic period" dataDxfId="1202" dataCellStyle="Percent"/>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F000000}" name="Table32" displayName="Table32" ref="A26:AO32" totalsRowShown="0" headerRowDxfId="1201" dataDxfId="1200" tableBorderDxfId="1199" headerRowCellStyle="Header_row" dataCellStyle="Percent">
  <tableColumns count="41">
    <tableColumn id="1" xr3:uid="{00000000-0010-0000-1F00-000001000000}" name="Medical specialists service groups" dataDxfId="1198"/>
    <tableColumn id="2" xr3:uid="{00000000-0010-0000-1F00-000002000000}" name="_x000a__x000a_January 2019_x000a_Number of services, pre-pandemic"/>
    <tableColumn id="3" xr3:uid="{00000000-0010-0000-1F00-000003000000}" name="_x000a__x000a_February 2019_x000a_Number of services, pre-pandemic"/>
    <tableColumn id="4" xr3:uid="{00000000-0010-0000-1F00-000004000000}" name="_x000a__x000a_March 2019_x000a_Number of services, pre-pandemic"/>
    <tableColumn id="5" xr3:uid="{00000000-0010-0000-1F00-000005000000}" name="_x000a__x000a_April 2019 _x000a_Number of services, pre-pandemic"/>
    <tableColumn id="6" xr3:uid="{00000000-0010-0000-1F00-000006000000}" name="_x000a__x000a_May 2019 _x000a_Number of services, pre-pandemic"/>
    <tableColumn id="7" xr3:uid="{00000000-0010-0000-1F00-000007000000}" name="_x000a__x000a_June 2019_x000a_Number of services, pre-pandemic"/>
    <tableColumn id="8" xr3:uid="{00000000-0010-0000-1F00-000008000000}" name="_x000a__x000a_July 2019_x000a_Number of services, pre-pandemic"/>
    <tableColumn id="9" xr3:uid="{00000000-0010-0000-1F00-000009000000}" name="_x000a__x000a_August 2019_x000a_Number of services, pre-pandemic"/>
    <tableColumn id="10" xr3:uid="{00000000-0010-0000-1F00-00000A000000}" name="_x000a__x000a_September 2019_x000a_Number of services, pre-pandemic"/>
    <tableColumn id="11" xr3:uid="{00000000-0010-0000-1F00-00000B000000}" name="_x000a__x000a_October 2019_x000a_Number of services, pre-pandemic"/>
    <tableColumn id="12" xr3:uid="{00000000-0010-0000-1F00-00000C000000}" name="_x000a__x000a_November 2019_x000a_Number of services, pre-pandemic"/>
    <tableColumn id="13" xr3:uid="{00000000-0010-0000-1F00-00000D000000}" name="_x000a__x000a_December 2019_x000a_Number of services, pre-pandemic"/>
    <tableColumn id="14" xr3:uid="{00000000-0010-0000-1F00-00000E000000}" name="January to December 2019 (monthly average)_x000a_Number of services, pre-pandemic"/>
    <tableColumn id="15" xr3:uid="{00000000-0010-0000-1F00-00000F000000}" name="_x000a__x000a_March 2020_x000a_Number of services, pandemic period"/>
    <tableColumn id="16" xr3:uid="{00000000-0010-0000-1F00-000010000000}" name="_x000a__x000a_April 2020_x000a_Number of services, pandemic period"/>
    <tableColumn id="17" xr3:uid="{00000000-0010-0000-1F00-000011000000}" name="_x000a__x000a_May 2020_x000a_Number of services, pandemic period"/>
    <tableColumn id="18" xr3:uid="{00000000-0010-0000-1F00-000012000000}" name="_x000a__x000a_June 2020_x000a_Number of services, pandemic period"/>
    <tableColumn id="19" xr3:uid="{00000000-0010-0000-1F00-000013000000}" name="_x000a__x000a_July 2020_x000a_Number of services, pandemic period"/>
    <tableColumn id="20" xr3:uid="{00000000-0010-0000-1F00-000014000000}" name="_x000a__x000a_August 2020 _x000a_Number of services, pandemic period"/>
    <tableColumn id="21" xr3:uid="{00000000-0010-0000-1F00-000015000000}" name="_x000a__x000a_September 2020_x000a_Number of services, pandemic period"/>
    <tableColumn id="22" xr3:uid="{00000000-0010-0000-1F00-000016000000}" name="_x000a__x000a_October 2020_x000a_Number of services, pandemic period"/>
    <tableColumn id="23" xr3:uid="{00000000-0010-0000-1F00-000017000000}" name="_x000a__x000a_November 2020_x000a_Number of services, pandemic period" dataDxfId="1197"/>
    <tableColumn id="24" xr3:uid="{00000000-0010-0000-1F00-000018000000}" name="_x000a__x000a_December 2020_x000a_Number of services, pandemic period" dataDxfId="1196"/>
    <tableColumn id="25" xr3:uid="{00000000-0010-0000-1F00-000019000000}" name="_x000a__x000a_January 2021_x000a_Number of services, pandemic period"/>
    <tableColumn id="26" xr3:uid="{00000000-0010-0000-1F00-00001A000000}" name="_x000a__x000a_February 2021_x000a_Number of services, pandemic period"/>
    <tableColumn id="27" xr3:uid="{00000000-0010-0000-1F00-00001B000000}" name="_x000a__x000a_March 2021_x000a_Number of services, pandemic period"/>
    <tableColumn id="28" xr3:uid="{00000000-0010-0000-1F00-00001C000000}" name="March 2020 to March 2021 (monthly average)_x000a_Number of services, pandemic period"/>
    <tableColumn id="29" xr3:uid="{00000000-0010-0000-1F00-00001D000000}" name="_x000a_March 2019 to March 2020_x000a_Percentage change, pre-pandemic to pandemic period" dataDxfId="1195" dataCellStyle="Percent"/>
    <tableColumn id="30" xr3:uid="{00000000-0010-0000-1F00-00001E000000}" name="_x000a_April 2019 to April 2020_x000a_Percentage change, pre-pandemic to pandemic period" dataDxfId="1194" dataCellStyle="Percent"/>
    <tableColumn id="31" xr3:uid="{00000000-0010-0000-1F00-00001F000000}" name="_x000a_May 2019 to May 2020_x000a_Percentage change, pre-pandemic to pandemic period" dataDxfId="1193" dataCellStyle="Percent"/>
    <tableColumn id="32" xr3:uid="{00000000-0010-0000-1F00-000020000000}" name="_x000a_June 2019 to June 2020_x000a_Percentage change, pre-pandemic to pandemic period" dataDxfId="1192" dataCellStyle="Percent"/>
    <tableColumn id="33" xr3:uid="{00000000-0010-0000-1F00-000021000000}" name="_x000a_July 2019 to July 2020_x000a_Percentage change, pre-pandemic to pandemic period" dataDxfId="1191" dataCellStyle="Percent"/>
    <tableColumn id="34" xr3:uid="{00000000-0010-0000-1F00-000022000000}" name="_x000a_August 2019 to August 2020_x000a_Percentage change, pre-pandemic to pandemic period" dataDxfId="1190" dataCellStyle="Percent"/>
    <tableColumn id="35" xr3:uid="{00000000-0010-0000-1F00-000023000000}" name="_x000a_September 2019 to September 2020_x000a_Percentage change, pre-pandemic to pandemic period" dataDxfId="1189" dataCellStyle="Percent"/>
    <tableColumn id="36" xr3:uid="{00000000-0010-0000-1F00-000024000000}" name="_x000a_October 2019 to October 2020_x000a_Percentage change, pre-pandemic to pandemic period" dataDxfId="1188" dataCellStyle="Percent"/>
    <tableColumn id="37" xr3:uid="{00000000-0010-0000-1F00-000025000000}" name="_x000a_November 2019 to November 2020_x000a_Percentage change, pre-pandemic to pandemic period" dataDxfId="1187" dataCellStyle="Percent"/>
    <tableColumn id="38" xr3:uid="{00000000-0010-0000-1F00-000026000000}" name="_x000a_December 2019 to December 2020_x000a_Percentage change, pre-pandemic to pandemic period" dataDxfId="1186" dataCellStyle="Percent"/>
    <tableColumn id="39" xr3:uid="{00000000-0010-0000-1F00-000027000000}" name="_x000a_January 2019 to January 2021_x000a_Percentage change, pre-pandemic to pandemic period" dataDxfId="1185" dataCellStyle="Percent"/>
    <tableColumn id="40" xr3:uid="{00000000-0010-0000-1F00-000028000000}" name="_x000a_February 2019 to February 2021_x000a_Percentage change, pre-pandemic to pandemic period" dataDxfId="1184" dataCellStyle="Percent"/>
    <tableColumn id="41" xr3:uid="{00000000-0010-0000-1F00-000029000000}" name="_x000a_March 2019 to March 2021_x000a_Percentage change, pre-pandemic to pandemic period" dataDxfId="1183" dataCellStyle="Percent"/>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0000000}" name="Table33" displayName="Table33" ref="A47:AO53" totalsRowShown="0" headerRowDxfId="1182" dataDxfId="1181" tableBorderDxfId="1180" headerRowCellStyle="Header_row" dataCellStyle="Percent">
  <tableColumns count="41">
    <tableColumn id="1" xr3:uid="{00000000-0010-0000-2000-000001000000}" name="Surgical specialists service group" dataDxfId="1179"/>
    <tableColumn id="2" xr3:uid="{00000000-0010-0000-2000-000002000000}" name="_x000a__x000a_January 2019_x000a_Number of services, pre-pandemic"/>
    <tableColumn id="3" xr3:uid="{00000000-0010-0000-2000-000003000000}" name="_x000a__x000a_February 2019_x000a_Number of services, pre-pandemic"/>
    <tableColumn id="4" xr3:uid="{00000000-0010-0000-2000-000004000000}" name="_x000a__x000a_March 2019_x000a_Number of services, pre-pandemic"/>
    <tableColumn id="5" xr3:uid="{00000000-0010-0000-2000-000005000000}" name="_x000a__x000a_April 2019 _x000a_Number of services, pre-pandemic"/>
    <tableColumn id="6" xr3:uid="{00000000-0010-0000-2000-000006000000}" name="_x000a__x000a_May 2019 _x000a_Number of services, pre-pandemic"/>
    <tableColumn id="7" xr3:uid="{00000000-0010-0000-2000-000007000000}" name="_x000a__x000a_June 2019_x000a_Number of services, pre-pandemic"/>
    <tableColumn id="8" xr3:uid="{00000000-0010-0000-2000-000008000000}" name="_x000a__x000a_July 2019_x000a_Number of services, pre-pandemic"/>
    <tableColumn id="9" xr3:uid="{00000000-0010-0000-2000-000009000000}" name="_x000a__x000a_August 2019_x000a_Number of services, pre-pandemic"/>
    <tableColumn id="10" xr3:uid="{00000000-0010-0000-2000-00000A000000}" name="_x000a__x000a_September 2019_x000a_Number of services, pre-pandemic"/>
    <tableColumn id="11" xr3:uid="{00000000-0010-0000-2000-00000B000000}" name="_x000a__x000a_October 2019_x000a_Number of services, pre-pandemic"/>
    <tableColumn id="12" xr3:uid="{00000000-0010-0000-2000-00000C000000}" name="_x000a__x000a_November 2019_x000a_Number of services, pre-pandemic"/>
    <tableColumn id="13" xr3:uid="{00000000-0010-0000-2000-00000D000000}" name="_x000a__x000a_December 2019_x000a_Number of services, pre-pandemic"/>
    <tableColumn id="14" xr3:uid="{00000000-0010-0000-2000-00000E000000}" name="January to December 2019 (monthly average)_x000a_Number of services, pre-pandemic"/>
    <tableColumn id="15" xr3:uid="{00000000-0010-0000-2000-00000F000000}" name="_x000a__x000a_March 2020_x000a_Number of services, pandemic period"/>
    <tableColumn id="16" xr3:uid="{00000000-0010-0000-2000-000010000000}" name="_x000a__x000a_April 2020_x000a_Number of services, pandemic period"/>
    <tableColumn id="17" xr3:uid="{00000000-0010-0000-2000-000011000000}" name="_x000a__x000a_May 2020_x000a_Number of services, pandemic period"/>
    <tableColumn id="18" xr3:uid="{00000000-0010-0000-2000-000012000000}" name="_x000a__x000a_June 2020_x000a_Number of services, pandemic period"/>
    <tableColumn id="19" xr3:uid="{00000000-0010-0000-2000-000013000000}" name="_x000a__x000a_July 2020_x000a_Number of services, pandemic period"/>
    <tableColumn id="20" xr3:uid="{00000000-0010-0000-2000-000014000000}" name="_x000a__x000a_August 2020 _x000a_Number of services, pandemic period"/>
    <tableColumn id="21" xr3:uid="{00000000-0010-0000-2000-000015000000}" name="_x000a__x000a_September 2020_x000a_Number of services, pandemic period"/>
    <tableColumn id="22" xr3:uid="{00000000-0010-0000-2000-000016000000}" name="_x000a__x000a_October 2020_x000a_Number of services, pandemic period"/>
    <tableColumn id="23" xr3:uid="{00000000-0010-0000-2000-000017000000}" name="_x000a__x000a_November 2020_x000a_Number of services, pandemic period" dataDxfId="1178"/>
    <tableColumn id="24" xr3:uid="{00000000-0010-0000-2000-000018000000}" name="_x000a__x000a_December 2020_x000a_Number of services, pandemic period" dataDxfId="1177"/>
    <tableColumn id="25" xr3:uid="{00000000-0010-0000-2000-000019000000}" name="_x000a__x000a_January 2021_x000a_Number of services, pandemic period"/>
    <tableColumn id="26" xr3:uid="{00000000-0010-0000-2000-00001A000000}" name="_x000a__x000a_February 2021_x000a_Number of services, pandemic period"/>
    <tableColumn id="27" xr3:uid="{00000000-0010-0000-2000-00001B000000}" name="_x000a__x000a_March 2021_x000a_Number of services, pandemic period"/>
    <tableColumn id="28" xr3:uid="{00000000-0010-0000-2000-00001C000000}" name="March 2020 to March 2021 (monthly average)_x000a_Number of services, pandemic period"/>
    <tableColumn id="29" xr3:uid="{00000000-0010-0000-2000-00001D000000}" name="_x000a_March 2019 to March 2020_x000a_Percentage change, pre-pandemic to pandemic period" dataDxfId="1176" dataCellStyle="Percent"/>
    <tableColumn id="30" xr3:uid="{00000000-0010-0000-2000-00001E000000}" name="_x000a_April 2019 to April 2020_x000a_Percentage change, pre-pandemic to pandemic period" dataDxfId="1175" dataCellStyle="Percent"/>
    <tableColumn id="31" xr3:uid="{00000000-0010-0000-2000-00001F000000}" name="_x000a_May 2019 to May 2020_x000a_Percentage change, pre-pandemic to pandemic period" dataDxfId="1174" dataCellStyle="Percent"/>
    <tableColumn id="32" xr3:uid="{00000000-0010-0000-2000-000020000000}" name="_x000a_June 2019 to June 2020_x000a_Percentage change, pre-pandemic to pandemic period" dataDxfId="1173" dataCellStyle="Percent"/>
    <tableColumn id="33" xr3:uid="{00000000-0010-0000-2000-000021000000}" name="_x000a_July 2019 to July 2020_x000a_Percentage change, pre-pandemic to pandemic period" dataDxfId="1172" dataCellStyle="Percent"/>
    <tableColumn id="34" xr3:uid="{00000000-0010-0000-2000-000022000000}" name="_x000a_August 2019 to August 2020_x000a_Percentage change, pre-pandemic to pandemic period" dataDxfId="1171" dataCellStyle="Percent"/>
    <tableColumn id="35" xr3:uid="{00000000-0010-0000-2000-000023000000}" name="_x000a_September 2019 to September 2020_x000a_Percentage change, pre-pandemic to pandemic period" dataDxfId="1170" dataCellStyle="Percent"/>
    <tableColumn id="36" xr3:uid="{00000000-0010-0000-2000-000024000000}" name="_x000a_October 2019 to October 2020_x000a_Percentage change, pre-pandemic to pandemic period" dataDxfId="1169" dataCellStyle="Percent"/>
    <tableColumn id="37" xr3:uid="{00000000-0010-0000-2000-000025000000}" name="_x000a_November 2019 to November 2020_x000a_Percentage change, pre-pandemic to pandemic period" dataDxfId="1168" dataCellStyle="Percent"/>
    <tableColumn id="38" xr3:uid="{00000000-0010-0000-2000-000026000000}" name="_x000a_December 2019 to December 2020_x000a_Percentage change, pre-pandemic to pandemic period" dataDxfId="1167" dataCellStyle="Percent"/>
    <tableColumn id="39" xr3:uid="{00000000-0010-0000-2000-000027000000}" name="_x000a_January 2019 to January 2021_x000a_Percentage change, pre-pandemic to pandemic period" dataDxfId="1166" dataCellStyle="Percent"/>
    <tableColumn id="40" xr3:uid="{00000000-0010-0000-2000-000028000000}" name="_x000a_February 2019 to February 2021_x000a_Percentage change, pre-pandemic to pandemic period" dataDxfId="1165" dataCellStyle="Percent"/>
    <tableColumn id="41" xr3:uid="{00000000-0010-0000-2000-000029000000}" name="_x000a_March 2019 to March 2021_x000a_Percentage change, pre-pandemic to pandemic period" dataDxfId="1164" dataCellStyle="Percent"/>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1000000}" name="Table34" displayName="Table34" ref="A68:AO73" totalsRowShown="0" headerRowDxfId="1163" dataDxfId="1162" tableBorderDxfId="1161" headerRowCellStyle="Header_row" dataCellStyle="Percent">
  <tableColumns count="41">
    <tableColumn id="1" xr3:uid="{00000000-0010-0000-2100-000001000000}" name="Family physicians service groups" dataDxfId="1160"/>
    <tableColumn id="2" xr3:uid="{00000000-0010-0000-2100-000002000000}" name="_x000a__x000a_January 2019_x000a_Number of services, pre-pandemic" dataDxfId="1159"/>
    <tableColumn id="3" xr3:uid="{00000000-0010-0000-2100-000003000000}" name="_x000a__x000a_February 2019_x000a_Number of services, pre-pandemic" dataDxfId="1158"/>
    <tableColumn id="4" xr3:uid="{00000000-0010-0000-2100-000004000000}" name="_x000a__x000a_March 2019_x000a_Number of services, pre-pandemic" dataDxfId="1157" dataCellStyle="Comma"/>
    <tableColumn id="5" xr3:uid="{00000000-0010-0000-2100-000005000000}" name="_x000a__x000a_April 2019 _x000a_Number of services, pre-pandemic" dataDxfId="1156" dataCellStyle="Comma"/>
    <tableColumn id="6" xr3:uid="{00000000-0010-0000-2100-000006000000}" name="_x000a__x000a_May 2019 _x000a_Number of services, pre-pandemic" dataDxfId="1155" dataCellStyle="Comma"/>
    <tableColumn id="7" xr3:uid="{00000000-0010-0000-2100-000007000000}" name="_x000a__x000a_June 2019_x000a_Number of services, pre-pandemic" dataDxfId="1154" dataCellStyle="Comma"/>
    <tableColumn id="8" xr3:uid="{00000000-0010-0000-2100-000008000000}" name="_x000a__x000a_July 2019_x000a_Number of services, pre-pandemic" dataDxfId="1153" dataCellStyle="Comma"/>
    <tableColumn id="9" xr3:uid="{00000000-0010-0000-2100-000009000000}" name="_x000a__x000a_August 2019_x000a_Number of services, pre-pandemic" dataDxfId="1152" dataCellStyle="Comma"/>
    <tableColumn id="10" xr3:uid="{00000000-0010-0000-2100-00000A000000}" name="_x000a__x000a_September 2019_x000a_Number of services, pre-pandemic" dataDxfId="1151" dataCellStyle="Comma"/>
    <tableColumn id="11" xr3:uid="{00000000-0010-0000-2100-00000B000000}" name="_x000a__x000a_October 2019_x000a_Number of services, pre-pandemic" dataDxfId="1150" dataCellStyle="Comma"/>
    <tableColumn id="12" xr3:uid="{00000000-0010-0000-2100-00000C000000}" name="_x000a__x000a_November 2019_x000a_Number of services, pre-pandemic" dataDxfId="1149" dataCellStyle="Comma"/>
    <tableColumn id="13" xr3:uid="{00000000-0010-0000-2100-00000D000000}" name="_x000a__x000a_December 2019_x000a_Number of services, pre-pandemic" dataDxfId="1148" dataCellStyle="Comma"/>
    <tableColumn id="14" xr3:uid="{00000000-0010-0000-2100-00000E000000}" name="January to December 2019 (monthly average)_x000a_Number of services, pre-pandemic" dataDxfId="1147" dataCellStyle="Comma"/>
    <tableColumn id="15" xr3:uid="{00000000-0010-0000-2100-00000F000000}" name="_x000a__x000a_March 2020_x000a_Number of services, pandemic period" dataDxfId="1146" dataCellStyle="Comma"/>
    <tableColumn id="16" xr3:uid="{00000000-0010-0000-2100-000010000000}" name="_x000a__x000a_April 2020_x000a_Number of services, pandemic period" dataDxfId="1145" dataCellStyle="Comma"/>
    <tableColumn id="17" xr3:uid="{00000000-0010-0000-2100-000011000000}" name="_x000a__x000a_May 2020_x000a_Number of services, pandemic period" dataDxfId="1144" dataCellStyle="Comma"/>
    <tableColumn id="18" xr3:uid="{00000000-0010-0000-2100-000012000000}" name="_x000a__x000a_June 2020_x000a_Number of services, pandemic period" dataDxfId="1143" dataCellStyle="Comma"/>
    <tableColumn id="19" xr3:uid="{00000000-0010-0000-2100-000013000000}" name="_x000a__x000a_July 2020_x000a_Number of services, pandemic period" dataDxfId="1142" dataCellStyle="Comma"/>
    <tableColumn id="20" xr3:uid="{00000000-0010-0000-2100-000014000000}" name="_x000a__x000a_August 2020 _x000a_Number of services, pandemic period" dataDxfId="1141" dataCellStyle="Comma"/>
    <tableColumn id="21" xr3:uid="{00000000-0010-0000-2100-000015000000}" name="_x000a__x000a_September 2020_x000a_Number of services, pandemic period" dataDxfId="1140" dataCellStyle="Comma"/>
    <tableColumn id="22" xr3:uid="{00000000-0010-0000-2100-000016000000}" name="_x000a__x000a_October 2020_x000a_Number of services, pandemic period" dataDxfId="1139" dataCellStyle="Comma"/>
    <tableColumn id="23" xr3:uid="{00000000-0010-0000-2100-000017000000}" name="_x000a__x000a_November 2020_x000a_Number of services, pandemic period" dataDxfId="1138" dataCellStyle="Comma"/>
    <tableColumn id="24" xr3:uid="{00000000-0010-0000-2100-000018000000}" name="_x000a__x000a_December 2020_x000a_Number of services, pandemic period" dataDxfId="1137" dataCellStyle="Comma"/>
    <tableColumn id="25" xr3:uid="{00000000-0010-0000-2100-000019000000}" name="_x000a__x000a_January 2021_x000a_Number of services, pandemic period" dataDxfId="1136" dataCellStyle="Comma"/>
    <tableColumn id="26" xr3:uid="{00000000-0010-0000-2100-00001A000000}" name="_x000a__x000a_February 2021_x000a_Number of services, pandemic period" dataDxfId="1135" dataCellStyle="Comma"/>
    <tableColumn id="27" xr3:uid="{00000000-0010-0000-2100-00001B000000}" name="_x000a__x000a_March 2021_x000a_Number of services, pandemic period" dataDxfId="1134" dataCellStyle="Comma"/>
    <tableColumn id="28" xr3:uid="{00000000-0010-0000-2100-00001C000000}" name="March 2020 to March 2021 (monthly average)_x000a_Number of services, pandemic period" dataDxfId="1133" dataCellStyle="Percent"/>
    <tableColumn id="29" xr3:uid="{00000000-0010-0000-2100-00001D000000}" name="_x000a_March 2019 to March 2020_x000a_Percentage change, pre-pandemic to pandemic period" dataDxfId="1132" dataCellStyle="Percent"/>
    <tableColumn id="30" xr3:uid="{00000000-0010-0000-2100-00001E000000}" name="_x000a_April 2019 to April 2020_x000a_Percentage change, pre-pandemic to pandemic period" dataDxfId="1131" dataCellStyle="Percent"/>
    <tableColumn id="31" xr3:uid="{00000000-0010-0000-2100-00001F000000}" name="_x000a_May 2019 to May 2020_x000a_Percentage change, pre-pandemic to pandemic period" dataDxfId="1130" dataCellStyle="Percent"/>
    <tableColumn id="32" xr3:uid="{00000000-0010-0000-2100-000020000000}" name="_x000a_June 2019 to June 2020_x000a_Percentage change, pre-pandemic to pandemic period" dataDxfId="1129" dataCellStyle="Percent"/>
    <tableColumn id="33" xr3:uid="{00000000-0010-0000-2100-000021000000}" name="_x000a_July 2019 to July 2020_x000a_Percentage change, pre-pandemic to pandemic period" dataDxfId="1128" dataCellStyle="Percent"/>
    <tableColumn id="34" xr3:uid="{00000000-0010-0000-2100-000022000000}" name="_x000a_August 2019 to August 2020_x000a_Percentage change, pre-pandemic to pandemic period" dataDxfId="1127" dataCellStyle="Percent"/>
    <tableColumn id="35" xr3:uid="{00000000-0010-0000-2100-000023000000}" name="_x000a_September 2019 to September 2020_x000a_Percentage change, pre-pandemic to pandemic period" dataDxfId="1126" dataCellStyle="Percent"/>
    <tableColumn id="36" xr3:uid="{00000000-0010-0000-2100-000024000000}" name="_x000a_October 2019 to October 2020_x000a_Percentage change, pre-pandemic to pandemic period" dataDxfId="1125" dataCellStyle="Percent"/>
    <tableColumn id="37" xr3:uid="{00000000-0010-0000-2100-000025000000}" name="_x000a_November 2019 to November 2020_x000a_Percentage change, pre-pandemic to pandemic period" dataDxfId="1124" dataCellStyle="Percent"/>
    <tableColumn id="38" xr3:uid="{00000000-0010-0000-2100-000026000000}" name="_x000a_December 2019 to December 2020_x000a_Percentage change, pre-pandemic to pandemic period" dataDxfId="1123" dataCellStyle="Percent"/>
    <tableColumn id="39" xr3:uid="{00000000-0010-0000-2100-000027000000}" name="_x000a_January 2019 to January 2021_x000a_Percentage change, pre-pandemic to pandemic period" dataDxfId="1122" dataCellStyle="Percent"/>
    <tableColumn id="40" xr3:uid="{00000000-0010-0000-2100-000028000000}" name="_x000a_February 2019 to February 2021_x000a_Percentage change, pre-pandemic to pandemic period" dataDxfId="1121" dataCellStyle="Percent"/>
    <tableColumn id="41" xr3:uid="{00000000-0010-0000-2100-000029000000}" name="_x000a_March 2019 to March 2021_x000a_Percentage change, pre-pandemic to pandemic period" dataDxfId="1120" dataCellStyle="Percent"/>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2000000}" name="Table35" displayName="Table35" ref="A88:AO93" totalsRowShown="0" headerRowDxfId="1119" dataDxfId="1118" tableBorderDxfId="1117" headerRowCellStyle="Header_row" dataCellStyle="Percent">
  <tableColumns count="41">
    <tableColumn id="1" xr3:uid="{00000000-0010-0000-2200-000001000000}" name="Family physicians service groups" dataDxfId="1116"/>
    <tableColumn id="2" xr3:uid="{00000000-0010-0000-2200-000002000000}" name="_x000a__x000a_January 2019_x000a_Number of services, pre-pandemic" dataDxfId="1115"/>
    <tableColumn id="3" xr3:uid="{00000000-0010-0000-2200-000003000000}" name="_x000a__x000a_February 2019_x000a_Number of services, pre-pandemic" dataDxfId="1114"/>
    <tableColumn id="4" xr3:uid="{00000000-0010-0000-2200-000004000000}" name="_x000a__x000a_March 2019_x000a_Number of services, pre-pandemic" dataDxfId="1113" dataCellStyle="Comma"/>
    <tableColumn id="5" xr3:uid="{00000000-0010-0000-2200-000005000000}" name="_x000a__x000a_April 2019 _x000a_Number of services, pre-pandemic" dataDxfId="1112" dataCellStyle="Comma"/>
    <tableColumn id="6" xr3:uid="{00000000-0010-0000-2200-000006000000}" name="_x000a__x000a_May 2019 _x000a_Number of services, pre-pandemic" dataDxfId="1111" dataCellStyle="Comma"/>
    <tableColumn id="7" xr3:uid="{00000000-0010-0000-2200-000007000000}" name="_x000a__x000a_June 2019_x000a_Number of services, pre-pandemic" dataDxfId="1110" dataCellStyle="Comma"/>
    <tableColumn id="8" xr3:uid="{00000000-0010-0000-2200-000008000000}" name="_x000a__x000a_July 2019_x000a_Number of services, pre-pandemic" dataDxfId="1109" dataCellStyle="Comma"/>
    <tableColumn id="9" xr3:uid="{00000000-0010-0000-2200-000009000000}" name="_x000a__x000a_August 2019_x000a_Number of services, pre-pandemic" dataDxfId="1108" dataCellStyle="Comma"/>
    <tableColumn id="10" xr3:uid="{00000000-0010-0000-2200-00000A000000}" name="_x000a__x000a_September 2019_x000a_Number of services, pre-pandemic" dataDxfId="1107" dataCellStyle="Comma"/>
    <tableColumn id="11" xr3:uid="{00000000-0010-0000-2200-00000B000000}" name="_x000a__x000a_October 2019_x000a_Number of services, pre-pandemic" dataDxfId="1106" dataCellStyle="Comma"/>
    <tableColumn id="12" xr3:uid="{00000000-0010-0000-2200-00000C000000}" name="_x000a__x000a_November 2019_x000a_Number of services, pre-pandemic" dataDxfId="1105" dataCellStyle="Comma"/>
    <tableColumn id="13" xr3:uid="{00000000-0010-0000-2200-00000D000000}" name="_x000a__x000a_December 2019_x000a_Number of services, pre-pandemic" dataDxfId="1104" dataCellStyle="Comma"/>
    <tableColumn id="14" xr3:uid="{00000000-0010-0000-2200-00000E000000}" name="January to December 2019 (monthly average)_x000a_Number of services, pre-pandemic" dataDxfId="1103" dataCellStyle="Comma"/>
    <tableColumn id="15" xr3:uid="{00000000-0010-0000-2200-00000F000000}" name="_x000a__x000a_March 2020_x000a_Number of services, pandemic period" dataDxfId="1102" dataCellStyle="Comma"/>
    <tableColumn id="16" xr3:uid="{00000000-0010-0000-2200-000010000000}" name="_x000a__x000a_April 2020_x000a_Number of services, pandemic period" dataDxfId="1101" dataCellStyle="Comma"/>
    <tableColumn id="17" xr3:uid="{00000000-0010-0000-2200-000011000000}" name="_x000a__x000a_May 2020_x000a_Number of services, pandemic period" dataDxfId="1100" dataCellStyle="Comma"/>
    <tableColumn id="18" xr3:uid="{00000000-0010-0000-2200-000012000000}" name="_x000a__x000a_June 2020_x000a_Number of services, pandemic period" dataDxfId="1099" dataCellStyle="Comma"/>
    <tableColumn id="19" xr3:uid="{00000000-0010-0000-2200-000013000000}" name="_x000a__x000a_July 2020_x000a_Number of services, pandemic period" dataDxfId="1098" dataCellStyle="Comma"/>
    <tableColumn id="20" xr3:uid="{00000000-0010-0000-2200-000014000000}" name="_x000a__x000a_August 2020 _x000a_Number of services, pandemic period" dataDxfId="1097" dataCellStyle="Comma"/>
    <tableColumn id="21" xr3:uid="{00000000-0010-0000-2200-000015000000}" name="_x000a__x000a_September 2020_x000a_Number of services, pandemic period" dataDxfId="1096" dataCellStyle="Comma"/>
    <tableColumn id="22" xr3:uid="{00000000-0010-0000-2200-000016000000}" name="_x000a__x000a_October 2020_x000a_Number of services, pandemic period" dataDxfId="1095" dataCellStyle="Comma"/>
    <tableColumn id="23" xr3:uid="{00000000-0010-0000-2200-000017000000}" name="_x000a__x000a_November 2020_x000a_Number of services, pandemic period" dataDxfId="1094" dataCellStyle="Comma"/>
    <tableColumn id="24" xr3:uid="{00000000-0010-0000-2200-000018000000}" name="_x000a__x000a_December 2020_x000a_Number of services, pandemic period" dataDxfId="1093" dataCellStyle="Comma"/>
    <tableColumn id="25" xr3:uid="{00000000-0010-0000-2200-000019000000}" name="_x000a__x000a_January 2021_x000a_Number of services, pandemic period" dataDxfId="1092" dataCellStyle="Comma"/>
    <tableColumn id="26" xr3:uid="{00000000-0010-0000-2200-00001A000000}" name="_x000a__x000a_February 2021_x000a_Number of services, pandemic period" dataDxfId="1091" dataCellStyle="Comma"/>
    <tableColumn id="27" xr3:uid="{00000000-0010-0000-2200-00001B000000}" name="_x000a__x000a_March 2021_x000a_Number of services, pandemic period" dataDxfId="1090" dataCellStyle="Comma"/>
    <tableColumn id="28" xr3:uid="{00000000-0010-0000-2200-00001C000000}" name="March 2020 to March 2021 (monthly average)_x000a_Number of services, pandemic period" dataDxfId="1089" dataCellStyle="Percent"/>
    <tableColumn id="29" xr3:uid="{00000000-0010-0000-2200-00001D000000}" name="_x000a_March 2019 to March 2020_x000a_Percentage change, pre-pandemic to pandemic period" dataDxfId="1088" dataCellStyle="Percent"/>
    <tableColumn id="30" xr3:uid="{00000000-0010-0000-2200-00001E000000}" name="_x000a_April 2019 to April 2020_x000a_Percentage change, pre-pandemic to pandemic period" dataDxfId="1087" dataCellStyle="Percent"/>
    <tableColumn id="31" xr3:uid="{00000000-0010-0000-2200-00001F000000}" name="_x000a_May 2019 to May 2020_x000a_Percentage change, pre-pandemic to pandemic period" dataDxfId="1086" dataCellStyle="Percent"/>
    <tableColumn id="32" xr3:uid="{00000000-0010-0000-2200-000020000000}" name="_x000a_June 2019 to June 2020_x000a_Percentage change, pre-pandemic to pandemic period" dataDxfId="1085" dataCellStyle="Percent"/>
    <tableColumn id="33" xr3:uid="{00000000-0010-0000-2200-000021000000}" name="_x000a_July 2019 to July 2020_x000a_Percentage change, pre-pandemic to pandemic period" dataDxfId="1084" dataCellStyle="Percent"/>
    <tableColumn id="34" xr3:uid="{00000000-0010-0000-2200-000022000000}" name="_x000a_August 2019 to August 2020_x000a_Percentage change, pre-pandemic to pandemic period" dataDxfId="1083" dataCellStyle="Percent"/>
    <tableColumn id="35" xr3:uid="{00000000-0010-0000-2200-000023000000}" name="_x000a_September 2019 to September 2020_x000a_Percentage change, pre-pandemic to pandemic period" dataDxfId="1082" dataCellStyle="Percent"/>
    <tableColumn id="36" xr3:uid="{00000000-0010-0000-2200-000024000000}" name="_x000a_October 2019 to October 2020_x000a_Percentage change, pre-pandemic to pandemic period" dataDxfId="1081" dataCellStyle="Percent"/>
    <tableColumn id="37" xr3:uid="{00000000-0010-0000-2200-000025000000}" name="_x000a_November 2019 to November 2020_x000a_Percentage change, pre-pandemic to pandemic period" dataDxfId="1080" dataCellStyle="Percent"/>
    <tableColumn id="38" xr3:uid="{00000000-0010-0000-2200-000026000000}" name="_x000a_December 2019 to December 2020_x000a_Percentage change, pre-pandemic to pandemic period" dataDxfId="1079" dataCellStyle="Percent"/>
    <tableColumn id="39" xr3:uid="{00000000-0010-0000-2200-000027000000}" name="_x000a_January 2019 to January 2021_x000a_Percentage change, pre-pandemic to pandemic period" dataDxfId="1078" dataCellStyle="Percent"/>
    <tableColumn id="40" xr3:uid="{00000000-0010-0000-2200-000028000000}" name="_x000a_February 2019 to February 2021_x000a_Percentage change, pre-pandemic to pandemic period" dataDxfId="1077" dataCellStyle="Percent"/>
    <tableColumn id="41" xr3:uid="{00000000-0010-0000-2200-000029000000}" name="_x000a_March 2019 to March 2021_x000a_Percentage change, pre-pandemic to pandemic period" dataDxfId="1076" dataCellStyle="Percent"/>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3000000}" name="Table36" displayName="Table36" ref="A108:AO113" totalsRowShown="0" headerRowDxfId="1075" dataDxfId="1074" tableBorderDxfId="1073" headerRowCellStyle="Header_row">
  <tableColumns count="41">
    <tableColumn id="1" xr3:uid="{00000000-0010-0000-2300-000001000000}" name="Family physicians service groups" dataDxfId="1072"/>
    <tableColumn id="2" xr3:uid="{00000000-0010-0000-2300-000002000000}" name="_x000a__x000a_January 2019_x000a_Number of services, pre-pandemic" dataDxfId="1071"/>
    <tableColumn id="3" xr3:uid="{00000000-0010-0000-2300-000003000000}" name="_x000a__x000a_February 2019_x000a_Number of services, pre-pandemic" dataDxfId="1070"/>
    <tableColumn id="4" xr3:uid="{00000000-0010-0000-2300-000004000000}" name="_x000a__x000a_March 2019_x000a_Number of services, pre-pandemic" dataDxfId="1069"/>
    <tableColumn id="5" xr3:uid="{00000000-0010-0000-2300-000005000000}" name="_x000a__x000a_April 2019 _x000a_Number of services, pre-pandemic" dataDxfId="1068"/>
    <tableColumn id="6" xr3:uid="{00000000-0010-0000-2300-000006000000}" name="_x000a__x000a_May 2019 _x000a_Number of services, pre-pandemic" dataDxfId="1067"/>
    <tableColumn id="7" xr3:uid="{00000000-0010-0000-2300-000007000000}" name="_x000a__x000a_June 2019_x000a_Number of services, pre-pandemic" dataDxfId="1066"/>
    <tableColumn id="8" xr3:uid="{00000000-0010-0000-2300-000008000000}" name="_x000a__x000a_July 2019_x000a_Number of services, pre-pandemic" dataDxfId="1065"/>
    <tableColumn id="9" xr3:uid="{00000000-0010-0000-2300-000009000000}" name="_x000a__x000a_August 2019_x000a_Number of services, pre-pandemic" dataDxfId="1064"/>
    <tableColumn id="10" xr3:uid="{00000000-0010-0000-2300-00000A000000}" name="_x000a__x000a_September 2019_x000a_Number of services, pre-pandemic" dataDxfId="1063"/>
    <tableColumn id="11" xr3:uid="{00000000-0010-0000-2300-00000B000000}" name="_x000a__x000a_October 2019_x000a_Number of services, pre-pandemic" dataDxfId="1062"/>
    <tableColumn id="12" xr3:uid="{00000000-0010-0000-2300-00000C000000}" name="_x000a__x000a_November 2019_x000a_Number of services, pre-pandemic" dataDxfId="1061"/>
    <tableColumn id="13" xr3:uid="{00000000-0010-0000-2300-00000D000000}" name="_x000a__x000a_December 2019_x000a_Number of services, pre-pandemic" dataDxfId="1060"/>
    <tableColumn id="14" xr3:uid="{00000000-0010-0000-2300-00000E000000}" name="January to December 2019 (monthly average)_x000a_Number of services, pre-pandemic" dataDxfId="1059"/>
    <tableColumn id="15" xr3:uid="{00000000-0010-0000-2300-00000F000000}" name="_x000a__x000a_March 2020_x000a_Number of services, pandemic period" dataDxfId="1058"/>
    <tableColumn id="16" xr3:uid="{00000000-0010-0000-2300-000010000000}" name="_x000a__x000a_April 2020_x000a_Number of services, pandemic period" dataDxfId="1057"/>
    <tableColumn id="17" xr3:uid="{00000000-0010-0000-2300-000011000000}" name="_x000a__x000a_May 2020_x000a_Number of services, pandemic period" dataDxfId="1056"/>
    <tableColumn id="18" xr3:uid="{00000000-0010-0000-2300-000012000000}" name="_x000a__x000a_June 2020_x000a_Number of services, pandemic period" dataDxfId="1055"/>
    <tableColumn id="19" xr3:uid="{00000000-0010-0000-2300-000013000000}" name="_x000a__x000a_July 2020_x000a_Number of services, pandemic period" dataDxfId="1054"/>
    <tableColumn id="20" xr3:uid="{00000000-0010-0000-2300-000014000000}" name="_x000a__x000a_August 2020 _x000a_Number of services, pandemic period" dataDxfId="1053"/>
    <tableColumn id="21" xr3:uid="{00000000-0010-0000-2300-000015000000}" name="_x000a__x000a_September 2020_x000a_Number of services, pandemic period" dataDxfId="1052"/>
    <tableColumn id="22" xr3:uid="{00000000-0010-0000-2300-000016000000}" name="_x000a__x000a_October 2020_x000a_Number of services, pandemic period" dataDxfId="1051"/>
    <tableColumn id="23" xr3:uid="{00000000-0010-0000-2300-000017000000}" name="_x000a__x000a_November 2020_x000a_Number of services, pandemic period" dataDxfId="1050"/>
    <tableColumn id="24" xr3:uid="{00000000-0010-0000-2300-000018000000}" name="_x000a__x000a_December 2020_x000a_Number of services, pandemic period" dataDxfId="1049"/>
    <tableColumn id="25" xr3:uid="{00000000-0010-0000-2300-000019000000}" name="_x000a__x000a_January 2021_x000a_Number of services, pandemic period" dataDxfId="1048"/>
    <tableColumn id="26" xr3:uid="{00000000-0010-0000-2300-00001A000000}" name="_x000a__x000a_February 2021_x000a_Number of services, pandemic period" dataDxfId="1047"/>
    <tableColumn id="27" xr3:uid="{00000000-0010-0000-2300-00001B000000}" name="_x000a__x000a_March 2021_x000a_Number of services, pandemic period" dataDxfId="1046"/>
    <tableColumn id="28" xr3:uid="{00000000-0010-0000-2300-00001C000000}" name="March 2020 to March 2021 (monthly average)_x000a_Number of services, pandemic period" dataDxfId="1045"/>
    <tableColumn id="29" xr3:uid="{00000000-0010-0000-2300-00001D000000}" name="_x000a_March 2019 to March 2020_x000a_Percentage change, pre-pandemic to pandemic period" dataDxfId="1044"/>
    <tableColumn id="30" xr3:uid="{00000000-0010-0000-2300-00001E000000}" name="_x000a_April 2019 to April 2020_x000a_Percentage change, pre-pandemic to pandemic period" dataDxfId="1043"/>
    <tableColumn id="31" xr3:uid="{00000000-0010-0000-2300-00001F000000}" name="_x000a_May 2019 to May 2020_x000a_Percentage change, pre-pandemic to pandemic period" dataDxfId="1042"/>
    <tableColumn id="32" xr3:uid="{00000000-0010-0000-2300-000020000000}" name="_x000a_June 2019 to June 2020_x000a_Percentage change, pre-pandemic to pandemic period" dataDxfId="1041"/>
    <tableColumn id="33" xr3:uid="{00000000-0010-0000-2300-000021000000}" name="_x000a_July 2019 to July 2020_x000a_Percentage change, pre-pandemic to pandemic period" dataDxfId="1040"/>
    <tableColumn id="34" xr3:uid="{00000000-0010-0000-2300-000022000000}" name="_x000a_August 2019 to August 2020_x000a_Percentage change, pre-pandemic to pandemic period" dataDxfId="1039"/>
    <tableColumn id="35" xr3:uid="{00000000-0010-0000-2300-000023000000}" name="_x000a_September 2019 to September 2020_x000a_Percentage change, pre-pandemic to pandemic period" dataDxfId="1038"/>
    <tableColumn id="36" xr3:uid="{00000000-0010-0000-2300-000024000000}" name="_x000a_October 2019 to October 2020_x000a_Percentage change, pre-pandemic to pandemic period" dataDxfId="1037"/>
    <tableColumn id="37" xr3:uid="{00000000-0010-0000-2300-000025000000}" name="_x000a_November 2019 to November 2020_x000a_Percentage change, pre-pandemic to pandemic period" dataDxfId="1036"/>
    <tableColumn id="38" xr3:uid="{00000000-0010-0000-2300-000026000000}" name="_x000a_December 2019 to December 2020_x000a_Percentage change, pre-pandemic to pandemic period" dataDxfId="1035"/>
    <tableColumn id="39" xr3:uid="{00000000-0010-0000-2300-000027000000}" name="_x000a_January 2019 to January 2021_x000a_Percentage change, pre-pandemic to pandemic period" dataDxfId="1034"/>
    <tableColumn id="40" xr3:uid="{00000000-0010-0000-2300-000028000000}" name="_x000a_February 2019 to February 2021_x000a_Percentage change, pre-pandemic to pandemic period" dataDxfId="1033"/>
    <tableColumn id="41" xr3:uid="{00000000-0010-0000-2300-000029000000}" name="_x000a_March 2019 to March 2021_x000a_Percentage change, pre-pandemic to pandemic period" dataDxfId="1032"/>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4000000}" name="Table37" displayName="Table37" ref="A128:AO133" totalsRowShown="0" headerRowDxfId="1031" dataDxfId="1030" tableBorderDxfId="1029" headerRowCellStyle="Header_row">
  <tableColumns count="41">
    <tableColumn id="1" xr3:uid="{00000000-0010-0000-2400-000001000000}" name="Family physicians service groups" dataDxfId="1028"/>
    <tableColumn id="2" xr3:uid="{00000000-0010-0000-2400-000002000000}" name="_x000a__x000a_January 2019_x000a_Number of services, pre-pandemic" dataDxfId="1027"/>
    <tableColumn id="3" xr3:uid="{00000000-0010-0000-2400-000003000000}" name="_x000a__x000a_February 2019_x000a_Number of services, pre-pandemic" dataDxfId="1026"/>
    <tableColumn id="4" xr3:uid="{00000000-0010-0000-2400-000004000000}" name="_x000a__x000a_March 2019_x000a_Number of services, pre-pandemic" dataDxfId="1025"/>
    <tableColumn id="5" xr3:uid="{00000000-0010-0000-2400-000005000000}" name="_x000a__x000a_April 2019 _x000a_Number of services, pre-pandemic" dataDxfId="1024"/>
    <tableColumn id="6" xr3:uid="{00000000-0010-0000-2400-000006000000}" name="_x000a__x000a_May 2019 _x000a_Number of services, pre-pandemic" dataDxfId="1023"/>
    <tableColumn id="7" xr3:uid="{00000000-0010-0000-2400-000007000000}" name="_x000a__x000a_June 2019_x000a_Number of services, pre-pandemic" dataDxfId="1022"/>
    <tableColumn id="8" xr3:uid="{00000000-0010-0000-2400-000008000000}" name="_x000a__x000a_July 2019_x000a_Number of services, pre-pandemic" dataDxfId="1021"/>
    <tableColumn id="9" xr3:uid="{00000000-0010-0000-2400-000009000000}" name="_x000a__x000a_August 2019_x000a_Number of services, pre-pandemic" dataDxfId="1020"/>
    <tableColumn id="10" xr3:uid="{00000000-0010-0000-2400-00000A000000}" name="_x000a__x000a_September 2019_x000a_Number of services, pre-pandemic" dataDxfId="1019"/>
    <tableColumn id="11" xr3:uid="{00000000-0010-0000-2400-00000B000000}" name="_x000a__x000a_October 2019_x000a_Number of services, pre-pandemic" dataDxfId="1018"/>
    <tableColumn id="12" xr3:uid="{00000000-0010-0000-2400-00000C000000}" name="_x000a__x000a_November 2019_x000a_Number of services, pre-pandemic" dataDxfId="1017"/>
    <tableColumn id="13" xr3:uid="{00000000-0010-0000-2400-00000D000000}" name="_x000a__x000a_December 2019_x000a_Number of services, pre-pandemic" dataDxfId="1016"/>
    <tableColumn id="14" xr3:uid="{00000000-0010-0000-2400-00000E000000}" name="January to December 2019 (monthly average)_x000a_Number of services, pre-pandemic" dataDxfId="1015"/>
    <tableColumn id="15" xr3:uid="{00000000-0010-0000-2400-00000F000000}" name="_x000a__x000a_March 2020_x000a_Number of services, pandemic period" dataDxfId="1014"/>
    <tableColumn id="16" xr3:uid="{00000000-0010-0000-2400-000010000000}" name="_x000a__x000a_April 2020_x000a_Number of services, pandemic period" dataDxfId="1013"/>
    <tableColumn id="17" xr3:uid="{00000000-0010-0000-2400-000011000000}" name="_x000a__x000a_May 2020_x000a_Number of services, pandemic period" dataDxfId="1012"/>
    <tableColumn id="18" xr3:uid="{00000000-0010-0000-2400-000012000000}" name="_x000a__x000a_June 2020_x000a_Number of services, pandemic period" dataDxfId="1011"/>
    <tableColumn id="19" xr3:uid="{00000000-0010-0000-2400-000013000000}" name="_x000a__x000a_July 2020_x000a_Number of services, pandemic period" dataDxfId="1010"/>
    <tableColumn id="20" xr3:uid="{00000000-0010-0000-2400-000014000000}" name="_x000a__x000a_August 2020 _x000a_Number of services, pandemic period" dataDxfId="1009"/>
    <tableColumn id="21" xr3:uid="{00000000-0010-0000-2400-000015000000}" name="_x000a__x000a_September 2020_x000a_Number of services, pandemic period" dataDxfId="1008"/>
    <tableColumn id="22" xr3:uid="{00000000-0010-0000-2400-000016000000}" name="_x000a__x000a_October 2020_x000a_Number of services, pandemic period" dataDxfId="1007"/>
    <tableColumn id="23" xr3:uid="{00000000-0010-0000-2400-000017000000}" name="_x000a__x000a_November 2020_x000a_Number of services, pandemic period" dataDxfId="1006"/>
    <tableColumn id="24" xr3:uid="{00000000-0010-0000-2400-000018000000}" name="_x000a__x000a_December 2020_x000a_Number of services, pandemic period" dataDxfId="1005"/>
    <tableColumn id="25" xr3:uid="{00000000-0010-0000-2400-000019000000}" name="_x000a__x000a_January 2021_x000a_Number of services, pandemic period" dataDxfId="1004"/>
    <tableColumn id="26" xr3:uid="{00000000-0010-0000-2400-00001A000000}" name="_x000a__x000a_February 2021_x000a_Number of services, pandemic period" dataDxfId="1003"/>
    <tableColumn id="27" xr3:uid="{00000000-0010-0000-2400-00001B000000}" name="_x000a__x000a_March 2021_x000a_Number of services, pandemic period" dataDxfId="1002"/>
    <tableColumn id="28" xr3:uid="{00000000-0010-0000-2400-00001C000000}" name="March 2020 to March 2021 (monthly average)_x000a_Number of services, pandemic period" dataDxfId="1001"/>
    <tableColumn id="29" xr3:uid="{00000000-0010-0000-2400-00001D000000}" name="_x000a_March 2019 to March 2020_x000a_Percentage change, pre-pandemic to pandemic period" dataDxfId="1000"/>
    <tableColumn id="30" xr3:uid="{00000000-0010-0000-2400-00001E000000}" name="_x000a_April 2019 to April 2020_x000a_Percentage change, pre-pandemic to pandemic period" dataDxfId="999"/>
    <tableColumn id="31" xr3:uid="{00000000-0010-0000-2400-00001F000000}" name="_x000a_May 2019 to May 2020_x000a_Percentage change, pre-pandemic to pandemic period" dataDxfId="998"/>
    <tableColumn id="32" xr3:uid="{00000000-0010-0000-2400-000020000000}" name="_x000a_June 2019 to June 2020_x000a_Percentage change, pre-pandemic to pandemic period" dataDxfId="997"/>
    <tableColumn id="33" xr3:uid="{00000000-0010-0000-2400-000021000000}" name="_x000a_July 2019 to July 2020_x000a_Percentage change, pre-pandemic to pandemic period" dataDxfId="996"/>
    <tableColumn id="34" xr3:uid="{00000000-0010-0000-2400-000022000000}" name="_x000a_August 2019 to August 2020_x000a_Percentage change, pre-pandemic to pandemic period" dataDxfId="995"/>
    <tableColumn id="35" xr3:uid="{00000000-0010-0000-2400-000023000000}" name="_x000a_September 2019 to September 2020_x000a_Percentage change, pre-pandemic to pandemic period" dataDxfId="994"/>
    <tableColumn id="36" xr3:uid="{00000000-0010-0000-2400-000024000000}" name="_x000a_October 2019 to October 2020_x000a_Percentage change, pre-pandemic to pandemic period" dataDxfId="993"/>
    <tableColumn id="37" xr3:uid="{00000000-0010-0000-2400-000025000000}" name="_x000a_November 2019 to November 2020_x000a_Percentage change, pre-pandemic to pandemic period" dataDxfId="992"/>
    <tableColumn id="38" xr3:uid="{00000000-0010-0000-2400-000026000000}" name="_x000a_December 2019 to December 2020_x000a_Percentage change, pre-pandemic to pandemic period" dataDxfId="991"/>
    <tableColumn id="39" xr3:uid="{00000000-0010-0000-2400-000027000000}" name="_x000a_January 2019 to January 2021_x000a_Percentage change, pre-pandemic to pandemic period" dataDxfId="990"/>
    <tableColumn id="40" xr3:uid="{00000000-0010-0000-2400-000028000000}" name="_x000a_February 2019 to February 2021_x000a_Percentage change, pre-pandemic to pandemic period" dataDxfId="989"/>
    <tableColumn id="41" xr3:uid="{00000000-0010-0000-2400-000029000000}" name="_x000a_March 2019 to March 2021_x000a_Percentage change, pre-pandemic to pandemic period" dataDxfId="988"/>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5000000}" name="Table38" displayName="Table38" ref="A148:AO153" totalsRowShown="0" headerRowDxfId="987" dataDxfId="986" tableBorderDxfId="985" headerRowCellStyle="Header_row" dataCellStyle="Percent">
  <tableColumns count="41">
    <tableColumn id="1" xr3:uid="{00000000-0010-0000-2500-000001000000}" name="Family physicians service groups" dataDxfId="984"/>
    <tableColumn id="2" xr3:uid="{00000000-0010-0000-2500-000002000000}" name="_x000a__x000a_January 2019_x000a_Number of services, pre-pandemic" dataDxfId="983"/>
    <tableColumn id="3" xr3:uid="{00000000-0010-0000-2500-000003000000}" name="_x000a__x000a_February 2019_x000a_Number of services, pre-pandemic" dataDxfId="982"/>
    <tableColumn id="4" xr3:uid="{00000000-0010-0000-2500-000004000000}" name="_x000a__x000a_March 2019_x000a_Number of services, pre-pandemic" dataDxfId="981" dataCellStyle="Comma"/>
    <tableColumn id="5" xr3:uid="{00000000-0010-0000-2500-000005000000}" name="_x000a__x000a_April 2019 _x000a_Number of services, pre-pandemic" dataDxfId="980" dataCellStyle="Comma"/>
    <tableColumn id="6" xr3:uid="{00000000-0010-0000-2500-000006000000}" name="_x000a__x000a_May 2019 _x000a_Number of services, pre-pandemic" dataDxfId="979" dataCellStyle="Comma"/>
    <tableColumn id="7" xr3:uid="{00000000-0010-0000-2500-000007000000}" name="_x000a__x000a_June 2019_x000a_Number of services, pre-pandemic" dataDxfId="978" dataCellStyle="Comma"/>
    <tableColumn id="8" xr3:uid="{00000000-0010-0000-2500-000008000000}" name="_x000a__x000a_July 2019_x000a_Number of services, pre-pandemic" dataDxfId="977" dataCellStyle="Comma"/>
    <tableColumn id="9" xr3:uid="{00000000-0010-0000-2500-000009000000}" name="_x000a__x000a_August 2019_x000a_Number of services, pre-pandemic" dataDxfId="976" dataCellStyle="Comma"/>
    <tableColumn id="10" xr3:uid="{00000000-0010-0000-2500-00000A000000}" name="_x000a__x000a_September 2019_x000a_Number of services, pre-pandemic" dataDxfId="975" dataCellStyle="Comma"/>
    <tableColumn id="11" xr3:uid="{00000000-0010-0000-2500-00000B000000}" name="_x000a__x000a_October 2019_x000a_Number of services, pre-pandemic" dataDxfId="974" dataCellStyle="Comma"/>
    <tableColumn id="12" xr3:uid="{00000000-0010-0000-2500-00000C000000}" name="_x000a__x000a_November 2019_x000a_Number of services, pre-pandemic" dataDxfId="973" dataCellStyle="Comma"/>
    <tableColumn id="13" xr3:uid="{00000000-0010-0000-2500-00000D000000}" name="_x000a__x000a_December 2019_x000a_Number of services, pre-pandemic" dataDxfId="972" dataCellStyle="Comma"/>
    <tableColumn id="14" xr3:uid="{00000000-0010-0000-2500-00000E000000}" name="January to December 2019 (monthly average)_x000a_Number of services, pre-pandemic" dataDxfId="971" dataCellStyle="Comma"/>
    <tableColumn id="15" xr3:uid="{00000000-0010-0000-2500-00000F000000}" name="_x000a__x000a_March 2020_x000a_Number of services, pandemic period" dataDxfId="970" dataCellStyle="Comma"/>
    <tableColumn id="16" xr3:uid="{00000000-0010-0000-2500-000010000000}" name="_x000a__x000a_April 2020_x000a_Number of services, pandemic period" dataDxfId="969" dataCellStyle="Comma"/>
    <tableColumn id="17" xr3:uid="{00000000-0010-0000-2500-000011000000}" name="_x000a__x000a_May 2020_x000a_Number of services, pandemic period" dataDxfId="968" dataCellStyle="Comma"/>
    <tableColumn id="18" xr3:uid="{00000000-0010-0000-2500-000012000000}" name="_x000a__x000a_June 2020_x000a_Number of services, pandemic period" dataDxfId="967" dataCellStyle="Comma"/>
    <tableColumn id="19" xr3:uid="{00000000-0010-0000-2500-000013000000}" name="_x000a__x000a_July 2020_x000a_Number of services, pandemic period" dataDxfId="966" dataCellStyle="Comma"/>
    <tableColumn id="20" xr3:uid="{00000000-0010-0000-2500-000014000000}" name="_x000a__x000a_August 2020 _x000a_Number of services, pandemic period" dataDxfId="965" dataCellStyle="Comma"/>
    <tableColumn id="21" xr3:uid="{00000000-0010-0000-2500-000015000000}" name="_x000a__x000a_September 2020_x000a_Number of services, pandemic period" dataDxfId="964" dataCellStyle="Comma"/>
    <tableColumn id="22" xr3:uid="{00000000-0010-0000-2500-000016000000}" name="_x000a__x000a_October 2020_x000a_Number of services, pandemic period" dataDxfId="963" dataCellStyle="Comma"/>
    <tableColumn id="23" xr3:uid="{00000000-0010-0000-2500-000017000000}" name="_x000a__x000a_November 2020_x000a_Number of services, pandemic period" dataDxfId="962" dataCellStyle="Comma"/>
    <tableColumn id="24" xr3:uid="{00000000-0010-0000-2500-000018000000}" name="_x000a__x000a_December 2020_x000a_Number of services, pandemic period" dataDxfId="961" dataCellStyle="Comma"/>
    <tableColumn id="25" xr3:uid="{00000000-0010-0000-2500-000019000000}" name="_x000a__x000a_January 2021_x000a_Number of services, pandemic period" dataDxfId="960" dataCellStyle="Comma"/>
    <tableColumn id="26" xr3:uid="{00000000-0010-0000-2500-00001A000000}" name="_x000a__x000a_February 2021_x000a_Number of services, pandemic period" dataDxfId="959" dataCellStyle="Comma"/>
    <tableColumn id="27" xr3:uid="{00000000-0010-0000-2500-00001B000000}" name="_x000a__x000a_March 2021_x000a_Number of services, pandemic period" dataDxfId="958" dataCellStyle="Comma"/>
    <tableColumn id="28" xr3:uid="{00000000-0010-0000-2500-00001C000000}" name="March 2020 to March 2021 (monthly average)_x000a_Number of services, pandemic period" dataDxfId="957" dataCellStyle="Percent"/>
    <tableColumn id="29" xr3:uid="{00000000-0010-0000-2500-00001D000000}" name="_x000a_March 2019 to March 2020_x000a_Percentage change, pre-pandemic to pandemic period" dataDxfId="956" dataCellStyle="Percent"/>
    <tableColumn id="30" xr3:uid="{00000000-0010-0000-2500-00001E000000}" name="_x000a_April 2019 to April 2020_x000a_Percentage change, pre-pandemic to pandemic period" dataDxfId="955" dataCellStyle="Percent"/>
    <tableColumn id="31" xr3:uid="{00000000-0010-0000-2500-00001F000000}" name="_x000a_May 2019 to May 2020_x000a_Percentage change, pre-pandemic to pandemic period" dataDxfId="954" dataCellStyle="Percent"/>
    <tableColumn id="32" xr3:uid="{00000000-0010-0000-2500-000020000000}" name="_x000a_June 2019 to June 2020_x000a_Percentage change, pre-pandemic to pandemic period" dataDxfId="953" dataCellStyle="Percent"/>
    <tableColumn id="33" xr3:uid="{00000000-0010-0000-2500-000021000000}" name="_x000a_July 2019 to July 2020_x000a_Percentage change, pre-pandemic to pandemic period" dataDxfId="952" dataCellStyle="Percent"/>
    <tableColumn id="34" xr3:uid="{00000000-0010-0000-2500-000022000000}" name="_x000a_August 2019 to August 2020_x000a_Percentage change, pre-pandemic to pandemic period" dataDxfId="951" dataCellStyle="Percent"/>
    <tableColumn id="35" xr3:uid="{00000000-0010-0000-2500-000023000000}" name="_x000a_September 2019 to September 2020_x000a_Percentage change, pre-pandemic to pandemic period" dataDxfId="950" dataCellStyle="Percent"/>
    <tableColumn id="36" xr3:uid="{00000000-0010-0000-2500-000024000000}" name="_x000a_October 2019 to October 2020_x000a_Percentage change, pre-pandemic to pandemic period" dataDxfId="949" dataCellStyle="Percent"/>
    <tableColumn id="37" xr3:uid="{00000000-0010-0000-2500-000025000000}" name="_x000a_November 2019 to November 2020_x000a_Percentage change, pre-pandemic to pandemic period" dataDxfId="948" dataCellStyle="Percent"/>
    <tableColumn id="38" xr3:uid="{00000000-0010-0000-2500-000026000000}" name="_x000a_December 2019 to December 2020_x000a_Percentage change, pre-pandemic to pandemic period" dataDxfId="947" dataCellStyle="Percent"/>
    <tableColumn id="39" xr3:uid="{00000000-0010-0000-2500-000027000000}" name="_x000a_January 2019 to January 2021_x000a_Percentage change, pre-pandemic to pandemic period" dataDxfId="946" dataCellStyle="Percent"/>
    <tableColumn id="40" xr3:uid="{00000000-0010-0000-2500-000028000000}" name="_x000a_February 2019 to February 2021_x000a_Percentage change, pre-pandemic to pandemic period" dataDxfId="945" dataCellStyle="Percent"/>
    <tableColumn id="41" xr3:uid="{00000000-0010-0000-2500-000029000000}" name="_x000a_March 2019 to March 2021_x000a_Percentage change, pre-pandemic to pandemic period" dataDxfId="944" dataCellStyle="Percent"/>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6000000}" name="Table39" displayName="Table39" ref="A168:AO173" totalsRowShown="0" headerRowDxfId="943" dataDxfId="942" tableBorderDxfId="941" headerRowCellStyle="Header_row" dataCellStyle="Percent">
  <tableColumns count="41">
    <tableColumn id="1" xr3:uid="{00000000-0010-0000-2600-000001000000}" name="Family physicians service groups" dataDxfId="940"/>
    <tableColumn id="2" xr3:uid="{00000000-0010-0000-2600-000002000000}" name="_x000a__x000a_January 2019_x000a_Number of services, pre-pandemic" dataDxfId="939"/>
    <tableColumn id="3" xr3:uid="{00000000-0010-0000-2600-000003000000}" name="_x000a__x000a_February 2019_x000a_Number of services, pre-pandemic" dataDxfId="938"/>
    <tableColumn id="4" xr3:uid="{00000000-0010-0000-2600-000004000000}" name="_x000a__x000a_March 2019_x000a_Number of services, pre-pandemic" dataDxfId="937" dataCellStyle="Comma"/>
    <tableColumn id="5" xr3:uid="{00000000-0010-0000-2600-000005000000}" name="_x000a__x000a_April 2019 _x000a_Number of services, pre-pandemic" dataDxfId="936" dataCellStyle="Comma"/>
    <tableColumn id="6" xr3:uid="{00000000-0010-0000-2600-000006000000}" name="_x000a__x000a_May 2019 _x000a_Number of services, pre-pandemic" dataDxfId="935" dataCellStyle="Comma"/>
    <tableColumn id="7" xr3:uid="{00000000-0010-0000-2600-000007000000}" name="_x000a__x000a_June 2019_x000a_Number of services, pre-pandemic" dataDxfId="934" dataCellStyle="Comma"/>
    <tableColumn id="8" xr3:uid="{00000000-0010-0000-2600-000008000000}" name="_x000a__x000a_July 2019_x000a_Number of services, pre-pandemic" dataDxfId="933" dataCellStyle="Comma"/>
    <tableColumn id="9" xr3:uid="{00000000-0010-0000-2600-000009000000}" name="_x000a__x000a_August 2019_x000a_Number of services, pre-pandemic" dataDxfId="932" dataCellStyle="Comma"/>
    <tableColumn id="10" xr3:uid="{00000000-0010-0000-2600-00000A000000}" name="_x000a__x000a_September 2019_x000a_Number of services, pre-pandemic" dataDxfId="931" dataCellStyle="Comma"/>
    <tableColumn id="11" xr3:uid="{00000000-0010-0000-2600-00000B000000}" name="_x000a__x000a_October 2019_x000a_Number of services, pre-pandemic" dataDxfId="930" dataCellStyle="Comma"/>
    <tableColumn id="12" xr3:uid="{00000000-0010-0000-2600-00000C000000}" name="_x000a__x000a_November 2019_x000a_Number of services, pre-pandemic" dataDxfId="929" dataCellStyle="Comma"/>
    <tableColumn id="13" xr3:uid="{00000000-0010-0000-2600-00000D000000}" name="_x000a__x000a_December 2019_x000a_Number of services, pre-pandemic" dataDxfId="928" dataCellStyle="Comma"/>
    <tableColumn id="14" xr3:uid="{00000000-0010-0000-2600-00000E000000}" name="January to December 2019 (monthly average)_x000a_Number of services, pre-pandemic" dataDxfId="927" dataCellStyle="Comma"/>
    <tableColumn id="15" xr3:uid="{00000000-0010-0000-2600-00000F000000}" name="_x000a__x000a_March 2020_x000a_Number of services, pandemic period" dataDxfId="926" dataCellStyle="Comma"/>
    <tableColumn id="16" xr3:uid="{00000000-0010-0000-2600-000010000000}" name="_x000a__x000a_April 2020_x000a_Number of services, pandemic period" dataDxfId="925" dataCellStyle="Comma"/>
    <tableColumn id="17" xr3:uid="{00000000-0010-0000-2600-000011000000}" name="_x000a__x000a_May 2020_x000a_Number of services, pandemic period" dataDxfId="924" dataCellStyle="Comma"/>
    <tableColumn id="18" xr3:uid="{00000000-0010-0000-2600-000012000000}" name="_x000a__x000a_June 2020_x000a_Number of services, pandemic period" dataDxfId="923" dataCellStyle="Comma"/>
    <tableColumn id="19" xr3:uid="{00000000-0010-0000-2600-000013000000}" name="_x000a__x000a_July 2020_x000a_Number of services, pandemic period" dataDxfId="922" dataCellStyle="Comma"/>
    <tableColumn id="20" xr3:uid="{00000000-0010-0000-2600-000014000000}" name="_x000a__x000a_August 2020 _x000a_Number of services, pandemic period" dataDxfId="921" dataCellStyle="Comma"/>
    <tableColumn id="21" xr3:uid="{00000000-0010-0000-2600-000015000000}" name="_x000a__x000a_September 2020_x000a_Number of services, pandemic period" dataDxfId="920" dataCellStyle="Comma"/>
    <tableColumn id="22" xr3:uid="{00000000-0010-0000-2600-000016000000}" name="_x000a__x000a_October 2020_x000a_Number of services, pandemic period" dataDxfId="919" dataCellStyle="Comma"/>
    <tableColumn id="23" xr3:uid="{00000000-0010-0000-2600-000017000000}" name="_x000a__x000a_November 2020_x000a_Number of services, pandemic period" dataDxfId="918" dataCellStyle="Comma"/>
    <tableColumn id="24" xr3:uid="{00000000-0010-0000-2600-000018000000}" name="_x000a__x000a_December 2020_x000a_Number of services, pandemic period" dataDxfId="917" dataCellStyle="Comma"/>
    <tableColumn id="25" xr3:uid="{00000000-0010-0000-2600-000019000000}" name="_x000a__x000a_January 2021_x000a_Number of services, pandemic period" dataDxfId="916" dataCellStyle="Comma"/>
    <tableColumn id="26" xr3:uid="{00000000-0010-0000-2600-00001A000000}" name="_x000a__x000a_February 2021_x000a_Number of services, pandemic period" dataDxfId="915" dataCellStyle="Comma"/>
    <tableColumn id="27" xr3:uid="{00000000-0010-0000-2600-00001B000000}" name="_x000a__x000a_March 2021_x000a_Number of services, pandemic period" dataDxfId="914" dataCellStyle="Comma"/>
    <tableColumn id="28" xr3:uid="{00000000-0010-0000-2600-00001C000000}" name="March 2020 to March 2021 (monthly average)_x000a_Number of services, pandemic period" dataDxfId="913" dataCellStyle="Percent"/>
    <tableColumn id="29" xr3:uid="{00000000-0010-0000-2600-00001D000000}" name="_x000a_March 2019 to March 2020_x000a_Percentage change, pre-pandemic to pandemic period" dataDxfId="912" dataCellStyle="Percent"/>
    <tableColumn id="30" xr3:uid="{00000000-0010-0000-2600-00001E000000}" name="_x000a_April 2019 to April 2020_x000a_Percentage change, pre-pandemic to pandemic period" dataDxfId="911" dataCellStyle="Percent"/>
    <tableColumn id="31" xr3:uid="{00000000-0010-0000-2600-00001F000000}" name="_x000a_May 2019 to May 2020_x000a_Percentage change, pre-pandemic to pandemic period" dataDxfId="910" dataCellStyle="Percent"/>
    <tableColumn id="32" xr3:uid="{00000000-0010-0000-2600-000020000000}" name="_x000a_June 2019 to June 2020_x000a_Percentage change, pre-pandemic to pandemic period" dataDxfId="909" dataCellStyle="Percent"/>
    <tableColumn id="33" xr3:uid="{00000000-0010-0000-2600-000021000000}" name="_x000a_July 2019 to July 2020_x000a_Percentage change, pre-pandemic to pandemic period" dataDxfId="908" dataCellStyle="Percent"/>
    <tableColumn id="34" xr3:uid="{00000000-0010-0000-2600-000022000000}" name="_x000a_August 2019 to August 2020_x000a_Percentage change, pre-pandemic to pandemic period" dataDxfId="907" dataCellStyle="Percent"/>
    <tableColumn id="35" xr3:uid="{00000000-0010-0000-2600-000023000000}" name="_x000a_September 2019 to September 2020_x000a_Percentage change, pre-pandemic to pandemic period" dataDxfId="906" dataCellStyle="Percent"/>
    <tableColumn id="36" xr3:uid="{00000000-0010-0000-2600-000024000000}" name="_x000a_October 2019 to October 2020_x000a_Percentage change, pre-pandemic to pandemic period" dataDxfId="905" dataCellStyle="Percent"/>
    <tableColumn id="37" xr3:uid="{00000000-0010-0000-2600-000025000000}" name="_x000a_November 2019 to November 2020_x000a_Percentage change, pre-pandemic to pandemic period" dataDxfId="904" dataCellStyle="Percent"/>
    <tableColumn id="38" xr3:uid="{00000000-0010-0000-2600-000026000000}" name="_x000a_December 2019 to December 2020_x000a_Percentage change, pre-pandemic to pandemic period" dataDxfId="903" dataCellStyle="Percent"/>
    <tableColumn id="39" xr3:uid="{00000000-0010-0000-2600-000027000000}" name="_x000a_January 2019 to January 2021_x000a_Percentage change, pre-pandemic to pandemic period" dataDxfId="902" dataCellStyle="Percent"/>
    <tableColumn id="40" xr3:uid="{00000000-0010-0000-2600-000028000000}" name="_x000a_February 2019 to February 2021_x000a_Percentage change, pre-pandemic to pandemic period" dataDxfId="901" dataCellStyle="Percent"/>
    <tableColumn id="41" xr3:uid="{00000000-0010-0000-2600-000029000000}" name="_x000a_March 2019 to March 2021_x000a_Percentage change, pre-pandemic to pandemic period" dataDxfId="900" dataCellStyle="Percen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8:AO73" totalsRowShown="0" headerRowDxfId="2409" dataDxfId="2408" tableBorderDxfId="2407" headerRowCellStyle="Header_row" dataCellStyle="Percent">
  <tableColumns count="41">
    <tableColumn id="1" xr3:uid="{00000000-0010-0000-0300-000001000000}" name="Family physicians service groups" dataDxfId="2406"/>
    <tableColumn id="2" xr3:uid="{00000000-0010-0000-0300-000002000000}" name="_x000a__x000a_January 2019_x000a_Number of services, pre-pandemic" dataDxfId="2405"/>
    <tableColumn id="3" xr3:uid="{00000000-0010-0000-0300-000003000000}" name="_x000a__x000a_February 2019_x000a_Number of services, pre-pandemic" dataDxfId="2404"/>
    <tableColumn id="4" xr3:uid="{00000000-0010-0000-0300-000004000000}" name="_x000a__x000a_March 2019_x000a_Number of services, pre-pandemic" dataDxfId="2403" dataCellStyle="Comma"/>
    <tableColumn id="5" xr3:uid="{00000000-0010-0000-0300-000005000000}" name="_x000a__x000a_April 2019 _x000a_Number of services, pre-pandemic" dataDxfId="2402" dataCellStyle="Comma"/>
    <tableColumn id="6" xr3:uid="{00000000-0010-0000-0300-000006000000}" name="_x000a__x000a_May 2019 _x000a_Number of services, pre-pandemic" dataDxfId="2401" dataCellStyle="Comma"/>
    <tableColumn id="7" xr3:uid="{00000000-0010-0000-0300-000007000000}" name="_x000a__x000a_June 2019_x000a_Number of services, pre-pandemic" dataDxfId="2400" dataCellStyle="Comma"/>
    <tableColumn id="8" xr3:uid="{00000000-0010-0000-0300-000008000000}" name="_x000a__x000a_July 2019_x000a_Number of services, pre-pandemic" dataDxfId="2399" dataCellStyle="Comma"/>
    <tableColumn id="9" xr3:uid="{00000000-0010-0000-0300-000009000000}" name="_x000a__x000a_August 2019_x000a_Number of services, pre-pandemic" dataDxfId="2398" dataCellStyle="Comma"/>
    <tableColumn id="10" xr3:uid="{00000000-0010-0000-0300-00000A000000}" name="_x000a__x000a_September 2019_x000a_Number of services, pre-pandemic" dataDxfId="2397" dataCellStyle="Comma"/>
    <tableColumn id="11" xr3:uid="{00000000-0010-0000-0300-00000B000000}" name="_x000a__x000a_October 2019_x000a_Number of services, pre-pandemic" dataDxfId="2396" dataCellStyle="Comma"/>
    <tableColumn id="12" xr3:uid="{00000000-0010-0000-0300-00000C000000}" name="_x000a__x000a_November 2019_x000a_Number of services, pre-pandemic" dataDxfId="2395" dataCellStyle="Comma"/>
    <tableColumn id="13" xr3:uid="{00000000-0010-0000-0300-00000D000000}" name="_x000a__x000a_December 2019_x000a_Number of services, pre-pandemic" dataDxfId="2394" dataCellStyle="Comma"/>
    <tableColumn id="14" xr3:uid="{00000000-0010-0000-0300-00000E000000}" name="January to December 2019 (monthly average)_x000a_Number of services, pre-pandemic" dataDxfId="2393" dataCellStyle="Comma"/>
    <tableColumn id="15" xr3:uid="{00000000-0010-0000-0300-00000F000000}" name="_x000a__x000a_March 2020_x000a_Number of services, pandemic period" dataDxfId="2392" dataCellStyle="Comma"/>
    <tableColumn id="16" xr3:uid="{00000000-0010-0000-0300-000010000000}" name="_x000a__x000a_April 2020_x000a_Number of services, pandemic period" dataDxfId="2391" dataCellStyle="Comma"/>
    <tableColumn id="17" xr3:uid="{00000000-0010-0000-0300-000011000000}" name="_x000a__x000a_May 2020_x000a_Number of services, pandemic period" dataDxfId="2390" dataCellStyle="Comma"/>
    <tableColumn id="18" xr3:uid="{00000000-0010-0000-0300-000012000000}" name="_x000a__x000a_June 2020_x000a_Number of services, pandemic period" dataDxfId="2389" dataCellStyle="Comma"/>
    <tableColumn id="19" xr3:uid="{00000000-0010-0000-0300-000013000000}" name="_x000a__x000a_July 2020_x000a_Number of services, pandemic period" dataDxfId="2388" dataCellStyle="Comma"/>
    <tableColumn id="20" xr3:uid="{00000000-0010-0000-0300-000014000000}" name="_x000a__x000a_August 2020 _x000a_Number of services, pandemic period" dataDxfId="2387" dataCellStyle="Comma"/>
    <tableColumn id="21" xr3:uid="{00000000-0010-0000-0300-000015000000}" name="_x000a__x000a_September 2020_x000a_Number of services, pandemic period" dataDxfId="2386" dataCellStyle="Comma"/>
    <tableColumn id="22" xr3:uid="{00000000-0010-0000-0300-000016000000}" name="_x000a__x000a_October 2020_x000a_Number of services, pandemic period" dataDxfId="2385" dataCellStyle="Comma"/>
    <tableColumn id="23" xr3:uid="{00000000-0010-0000-0300-000017000000}" name="_x000a__x000a_November 2020_x000a_Number of services, pandemic period" dataDxfId="2384" dataCellStyle="Comma"/>
    <tableColumn id="24" xr3:uid="{00000000-0010-0000-0300-000018000000}" name="_x000a__x000a_December 2020_x000a_Number of services, pandemic period" dataDxfId="2383" dataCellStyle="Comma"/>
    <tableColumn id="25" xr3:uid="{00000000-0010-0000-0300-000019000000}" name="_x000a__x000a_January 2021_x000a_Number of services, pandemic period" dataDxfId="2382" dataCellStyle="Comma"/>
    <tableColumn id="26" xr3:uid="{00000000-0010-0000-0300-00001A000000}" name="_x000a__x000a_February 2021_x000a_Number of services, pandemic period" dataDxfId="2381" dataCellStyle="Comma"/>
    <tableColumn id="27" xr3:uid="{00000000-0010-0000-0300-00001B000000}" name="_x000a__x000a_March 2021_x000a_Number of services, pandemic period" dataDxfId="2380" dataCellStyle="Comma"/>
    <tableColumn id="28" xr3:uid="{00000000-0010-0000-0300-00001C000000}" name="March 2020 to March 2021 (monthly average)_x000a_Number of services, pandemic period" dataDxfId="2379" dataCellStyle="Percent"/>
    <tableColumn id="29" xr3:uid="{00000000-0010-0000-0300-00001D000000}" name="_x000a_March 2019 to March 2020_x000a_Percentage change, pre-pandemic to pandemic period" dataDxfId="2378" dataCellStyle="Percent"/>
    <tableColumn id="30" xr3:uid="{00000000-0010-0000-0300-00001E000000}" name="_x000a_April 2019 to April 2020_x000a_Percentage change, pre-pandemic to pandemic period" dataDxfId="2377" dataCellStyle="Percent"/>
    <tableColumn id="31" xr3:uid="{00000000-0010-0000-0300-00001F000000}" name="_x000a_May 2019 to May 2020_x000a_Percentage change, pre-pandemic to pandemic period" dataDxfId="2376" dataCellStyle="Percent"/>
    <tableColumn id="32" xr3:uid="{00000000-0010-0000-0300-000020000000}" name="_x000a_June 2019 to June 2020_x000a_Percentage change, pre-pandemic to pandemic period" dataDxfId="2375" dataCellStyle="Percent"/>
    <tableColumn id="33" xr3:uid="{00000000-0010-0000-0300-000021000000}" name="_x000a_July 2019 to July 2020_x000a_Percentage change, pre-pandemic to pandemic period" dataDxfId="2374" dataCellStyle="Percent"/>
    <tableColumn id="34" xr3:uid="{00000000-0010-0000-0300-000022000000}" name="_x000a_August 2019 to August 2020_x000a_Percentage change, pre-pandemic to pandemic period" dataDxfId="2373" dataCellStyle="Percent"/>
    <tableColumn id="35" xr3:uid="{00000000-0010-0000-0300-000023000000}" name="_x000a_September 2019 to September 2020_x000a_Percentage change, pre-pandemic to pandemic period" dataDxfId="2372" dataCellStyle="Percent"/>
    <tableColumn id="36" xr3:uid="{00000000-0010-0000-0300-000024000000}" name="_x000a_October 2019 to October 2020_x000a_Percentage change, pre-pandemic to pandemic period" dataDxfId="2371" dataCellStyle="Percent"/>
    <tableColumn id="37" xr3:uid="{00000000-0010-0000-0300-000025000000}" name="_x000a_November 2019 to November 2020_x000a_Percentage change, pre-pandemic to pandemic period" dataDxfId="2370" dataCellStyle="Percent"/>
    <tableColumn id="38" xr3:uid="{00000000-0010-0000-0300-000026000000}" name="_x000a_December 2019 to December 2020_x000a_Percentage change, pre-pandemic to pandemic period" dataDxfId="2369" dataCellStyle="Percent"/>
    <tableColumn id="39" xr3:uid="{00000000-0010-0000-0300-000027000000}" name="_x000a_January 2019 to January 2021_x000a_Percentage change, pre-pandemic to pandemic period" dataDxfId="2368" dataCellStyle="Percent"/>
    <tableColumn id="40" xr3:uid="{00000000-0010-0000-0300-000028000000}" name="_x000a_February 2019 to February 2021_x000a_Percentage change, pre-pandemic to pandemic period" dataDxfId="2367" dataCellStyle="Percent"/>
    <tableColumn id="41" xr3:uid="{00000000-0010-0000-0300-000029000000}" name="_x000a_March 2019 to March 2021_x000a_Percentage change, pre-pandemic to pandemic period" dataDxfId="2366" dataCellStyle="Percent"/>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7000000}" name="Table40" displayName="Table40" ref="A188:AO193" totalsRowShown="0" headerRowDxfId="899" dataDxfId="898" tableBorderDxfId="897" headerRowCellStyle="Header_row" dataCellStyle="Percent">
  <tableColumns count="41">
    <tableColumn id="1" xr3:uid="{00000000-0010-0000-2700-000001000000}" name="Family physicians service groups" dataDxfId="896"/>
    <tableColumn id="2" xr3:uid="{00000000-0010-0000-2700-000002000000}" name="_x000a__x000a_January 2019_x000a_Number of services, pre-pandemic" dataDxfId="895"/>
    <tableColumn id="3" xr3:uid="{00000000-0010-0000-2700-000003000000}" name="_x000a__x000a_February 2019_x000a_Number of services, pre-pandemic" dataDxfId="894"/>
    <tableColumn id="4" xr3:uid="{00000000-0010-0000-2700-000004000000}" name="_x000a__x000a_March 2019_x000a_Number of services, pre-pandemic" dataDxfId="893" dataCellStyle="Comma"/>
    <tableColumn id="5" xr3:uid="{00000000-0010-0000-2700-000005000000}" name="_x000a__x000a_April 2019 _x000a_Number of services, pre-pandemic" dataDxfId="892" dataCellStyle="Comma"/>
    <tableColumn id="6" xr3:uid="{00000000-0010-0000-2700-000006000000}" name="_x000a__x000a_May 2019 _x000a_Number of services, pre-pandemic" dataDxfId="891" dataCellStyle="Comma"/>
    <tableColumn id="7" xr3:uid="{00000000-0010-0000-2700-000007000000}" name="_x000a__x000a_June 2019_x000a_Number of services, pre-pandemic" dataDxfId="890" dataCellStyle="Comma"/>
    <tableColumn id="8" xr3:uid="{00000000-0010-0000-2700-000008000000}" name="_x000a__x000a_July 2019_x000a_Number of services, pre-pandemic" dataDxfId="889" dataCellStyle="Comma"/>
    <tableColumn id="9" xr3:uid="{00000000-0010-0000-2700-000009000000}" name="_x000a__x000a_August 2019_x000a_Number of services, pre-pandemic" dataDxfId="888" dataCellStyle="Comma"/>
    <tableColumn id="10" xr3:uid="{00000000-0010-0000-2700-00000A000000}" name="_x000a__x000a_September 2019_x000a_Number of services, pre-pandemic" dataDxfId="887" dataCellStyle="Comma"/>
    <tableColumn id="11" xr3:uid="{00000000-0010-0000-2700-00000B000000}" name="_x000a__x000a_October 2019_x000a_Number of services, pre-pandemic" dataDxfId="886" dataCellStyle="Comma"/>
    <tableColumn id="12" xr3:uid="{00000000-0010-0000-2700-00000C000000}" name="_x000a__x000a_November 2019_x000a_Number of services, pre-pandemic" dataDxfId="885" dataCellStyle="Comma"/>
    <tableColumn id="13" xr3:uid="{00000000-0010-0000-2700-00000D000000}" name="_x000a__x000a_December 2019_x000a_Number of services, pre-pandemic" dataDxfId="884" dataCellStyle="Comma"/>
    <tableColumn id="14" xr3:uid="{00000000-0010-0000-2700-00000E000000}" name="January to December 2019 (monthly average)_x000a_Number of services, pre-pandemic" dataDxfId="883" dataCellStyle="Comma"/>
    <tableColumn id="15" xr3:uid="{00000000-0010-0000-2700-00000F000000}" name="_x000a__x000a_March 2020_x000a_Number of services, pandemic period" dataDxfId="882" dataCellStyle="Comma"/>
    <tableColumn id="16" xr3:uid="{00000000-0010-0000-2700-000010000000}" name="_x000a__x000a_April 2020_x000a_Number of services, pandemic period" dataDxfId="881" dataCellStyle="Comma"/>
    <tableColumn id="17" xr3:uid="{00000000-0010-0000-2700-000011000000}" name="_x000a__x000a_May 2020_x000a_Number of services, pandemic period" dataDxfId="880" dataCellStyle="Comma"/>
    <tableColumn id="18" xr3:uid="{00000000-0010-0000-2700-000012000000}" name="_x000a__x000a_June 2020_x000a_Number of services, pandemic period" dataDxfId="879" dataCellStyle="Comma"/>
    <tableColumn id="19" xr3:uid="{00000000-0010-0000-2700-000013000000}" name="_x000a__x000a_July 2020_x000a_Number of services, pandemic period" dataDxfId="878" dataCellStyle="Comma"/>
    <tableColumn id="20" xr3:uid="{00000000-0010-0000-2700-000014000000}" name="_x000a__x000a_August 2020 _x000a_Number of services, pandemic period" dataDxfId="877" dataCellStyle="Comma"/>
    <tableColumn id="21" xr3:uid="{00000000-0010-0000-2700-000015000000}" name="_x000a__x000a_September 2020_x000a_Number of services, pandemic period" dataDxfId="876" dataCellStyle="Comma"/>
    <tableColumn id="22" xr3:uid="{00000000-0010-0000-2700-000016000000}" name="_x000a__x000a_October 2020_x000a_Number of services, pandemic period" dataDxfId="875" dataCellStyle="Comma"/>
    <tableColumn id="23" xr3:uid="{00000000-0010-0000-2700-000017000000}" name="_x000a__x000a_November 2020_x000a_Number of services, pandemic period" dataDxfId="874" dataCellStyle="Comma"/>
    <tableColumn id="24" xr3:uid="{00000000-0010-0000-2700-000018000000}" name="_x000a__x000a_December 2020_x000a_Number of services, pandemic period" dataDxfId="873" dataCellStyle="Comma"/>
    <tableColumn id="25" xr3:uid="{00000000-0010-0000-2700-000019000000}" name="_x000a__x000a_January 2021_x000a_Number of services, pandemic period" dataDxfId="872" dataCellStyle="Comma"/>
    <tableColumn id="26" xr3:uid="{00000000-0010-0000-2700-00001A000000}" name="_x000a__x000a_February 2021_x000a_Number of services, pandemic period" dataDxfId="871" dataCellStyle="Comma"/>
    <tableColumn id="27" xr3:uid="{00000000-0010-0000-2700-00001B000000}" name="_x000a__x000a_March 2021_x000a_Number of services, pandemic period" dataDxfId="870" dataCellStyle="Comma"/>
    <tableColumn id="28" xr3:uid="{00000000-0010-0000-2700-00001C000000}" name="March 2020 to March 2021 (monthly average)_x000a_Number of services, pandemic period" dataDxfId="869" dataCellStyle="Percent"/>
    <tableColumn id="29" xr3:uid="{00000000-0010-0000-2700-00001D000000}" name="_x000a_March 2019 to March 2020_x000a_Percentage change, pre-pandemic to pandemic period" dataDxfId="868" dataCellStyle="Percent"/>
    <tableColumn id="30" xr3:uid="{00000000-0010-0000-2700-00001E000000}" name="_x000a_April 2019 to April 2020_x000a_Percentage change, pre-pandemic to pandemic period" dataDxfId="867" dataCellStyle="Percent"/>
    <tableColumn id="31" xr3:uid="{00000000-0010-0000-2700-00001F000000}" name="_x000a_May 2019 to May 2020_x000a_Percentage change, pre-pandemic to pandemic period" dataDxfId="866" dataCellStyle="Percent"/>
    <tableColumn id="32" xr3:uid="{00000000-0010-0000-2700-000020000000}" name="_x000a_June 2019 to June 2020_x000a_Percentage change, pre-pandemic to pandemic period" dataDxfId="865" dataCellStyle="Percent"/>
    <tableColumn id="33" xr3:uid="{00000000-0010-0000-2700-000021000000}" name="_x000a_July 2019 to July 2020_x000a_Percentage change, pre-pandemic to pandemic period" dataDxfId="864" dataCellStyle="Percent"/>
    <tableColumn id="34" xr3:uid="{00000000-0010-0000-2700-000022000000}" name="_x000a_August 2019 to August 2020_x000a_Percentage change, pre-pandemic to pandemic period" dataDxfId="863" dataCellStyle="Percent"/>
    <tableColumn id="35" xr3:uid="{00000000-0010-0000-2700-000023000000}" name="_x000a_September 2019 to September 2020_x000a_Percentage change, pre-pandemic to pandemic period" dataDxfId="862" dataCellStyle="Percent"/>
    <tableColumn id="36" xr3:uid="{00000000-0010-0000-2700-000024000000}" name="_x000a_October 2019 to October 2020_x000a_Percentage change, pre-pandemic to pandemic period" dataDxfId="861" dataCellStyle="Percent"/>
    <tableColumn id="37" xr3:uid="{00000000-0010-0000-2700-000025000000}" name="_x000a_November 2019 to November 2020_x000a_Percentage change, pre-pandemic to pandemic period" dataDxfId="860" dataCellStyle="Percent"/>
    <tableColumn id="38" xr3:uid="{00000000-0010-0000-2700-000026000000}" name="_x000a_December 2019 to December 2020_x000a_Percentage change, pre-pandemic to pandemic period" dataDxfId="859" dataCellStyle="Percent"/>
    <tableColumn id="39" xr3:uid="{00000000-0010-0000-2700-000027000000}" name="_x000a_January 2019 to January 2021_x000a_Percentage change, pre-pandemic to pandemic period" dataDxfId="858" dataCellStyle="Percent"/>
    <tableColumn id="40" xr3:uid="{00000000-0010-0000-2700-000028000000}" name="_x000a_February 2019 to February 2021_x000a_Percentage change, pre-pandemic to pandemic period" dataDxfId="857" dataCellStyle="Percent"/>
    <tableColumn id="41" xr3:uid="{00000000-0010-0000-2700-000029000000}" name="_x000a_March 2019 to March 2021_x000a_Percentage change, pre-pandemic to pandemic period" dataDxfId="856" dataCellStyle="Percent"/>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8000000}" name="Table41" displayName="Table41" ref="A5:AO11" totalsRowShown="0" headerRowDxfId="855" dataDxfId="854" tableBorderDxfId="853" headerRowCellStyle="Header_row" dataCellStyle="Percent">
  <tableColumns count="41">
    <tableColumn id="1" xr3:uid="{00000000-0010-0000-2800-000001000000}" name="Family physicians service groups" dataDxfId="852"/>
    <tableColumn id="2" xr3:uid="{00000000-0010-0000-2800-000002000000}" name="_x000a__x000a_January 2019_x000a_Number of services, pre-pandemic" dataDxfId="851"/>
    <tableColumn id="3" xr3:uid="{00000000-0010-0000-2800-000003000000}" name="_x000a__x000a_February 2019_x000a_Number of services, pre-pandemic" dataDxfId="850"/>
    <tableColumn id="4" xr3:uid="{00000000-0010-0000-2800-000004000000}" name="_x000a__x000a_March 2019_x000a_Number of services, pre-pandemic" dataDxfId="849" dataCellStyle="Comma"/>
    <tableColumn id="5" xr3:uid="{00000000-0010-0000-2800-000005000000}" name="_x000a__x000a_April 2019 _x000a_Number of services, pre-pandemic" dataDxfId="848" dataCellStyle="Comma"/>
    <tableColumn id="6" xr3:uid="{00000000-0010-0000-2800-000006000000}" name="_x000a__x000a_May 2019 _x000a_Number of services, pre-pandemic" dataDxfId="847" dataCellStyle="Comma"/>
    <tableColumn id="7" xr3:uid="{00000000-0010-0000-2800-000007000000}" name="_x000a__x000a_June 2019_x000a_Number of services, pre-pandemic" dataDxfId="846" dataCellStyle="Comma"/>
    <tableColumn id="8" xr3:uid="{00000000-0010-0000-2800-000008000000}" name="_x000a__x000a_July 2019_x000a_Number of services, pre-pandemic" dataDxfId="845" dataCellStyle="Comma"/>
    <tableColumn id="9" xr3:uid="{00000000-0010-0000-2800-000009000000}" name="_x000a__x000a_August 2019_x000a_Number of services, pre-pandemic" dataDxfId="844" dataCellStyle="Comma"/>
    <tableColumn id="10" xr3:uid="{00000000-0010-0000-2800-00000A000000}" name="_x000a__x000a_September 2019_x000a_Number of services, pre-pandemic" dataDxfId="843" dataCellStyle="Comma"/>
    <tableColumn id="11" xr3:uid="{00000000-0010-0000-2800-00000B000000}" name="_x000a__x000a_October 2019_x000a_Number of services, pre-pandemic" dataDxfId="842" dataCellStyle="Comma"/>
    <tableColumn id="12" xr3:uid="{00000000-0010-0000-2800-00000C000000}" name="_x000a__x000a_November 2019_x000a_Number of services, pre-pandemic" dataDxfId="841" dataCellStyle="Comma"/>
    <tableColumn id="13" xr3:uid="{00000000-0010-0000-2800-00000D000000}" name="_x000a__x000a_December 2019_x000a_Number of services, pre-pandemic" dataDxfId="840" dataCellStyle="Comma"/>
    <tableColumn id="14" xr3:uid="{00000000-0010-0000-2800-00000E000000}" name="January to December 2019 (monthly average)_x000a_Number of services, pre-pandemic" dataDxfId="839" dataCellStyle="Comma"/>
    <tableColumn id="15" xr3:uid="{00000000-0010-0000-2800-00000F000000}" name="_x000a__x000a_March 2020_x000a_Number of services, pandemic period" dataDxfId="838" dataCellStyle="Comma"/>
    <tableColumn id="16" xr3:uid="{00000000-0010-0000-2800-000010000000}" name="_x000a__x000a_April 2020_x000a_Number of services, pandemic period" dataDxfId="837" dataCellStyle="Comma"/>
    <tableColumn id="17" xr3:uid="{00000000-0010-0000-2800-000011000000}" name="_x000a__x000a_May 2020_x000a_Number of services, pandemic period" dataDxfId="836" dataCellStyle="Comma"/>
    <tableColumn id="18" xr3:uid="{00000000-0010-0000-2800-000012000000}" name="_x000a__x000a_June 2020_x000a_Number of services, pandemic period" dataDxfId="835" dataCellStyle="Comma"/>
    <tableColumn id="19" xr3:uid="{00000000-0010-0000-2800-000013000000}" name="_x000a__x000a_July 2020_x000a_Number of services, pandemic period" dataDxfId="834" dataCellStyle="Comma"/>
    <tableColumn id="20" xr3:uid="{00000000-0010-0000-2800-000014000000}" name="_x000a__x000a_August 2020 _x000a_Number of services, pandemic period" dataDxfId="833" dataCellStyle="Comma"/>
    <tableColumn id="21" xr3:uid="{00000000-0010-0000-2800-000015000000}" name="_x000a__x000a_September 2020_x000a_Number of services, pandemic period" dataDxfId="832" dataCellStyle="Comma"/>
    <tableColumn id="22" xr3:uid="{00000000-0010-0000-2800-000016000000}" name="_x000a__x000a_October 2020_x000a_Number of services, pandemic period" dataDxfId="831" dataCellStyle="Comma"/>
    <tableColumn id="23" xr3:uid="{00000000-0010-0000-2800-000017000000}" name="_x000a__x000a_November 2020_x000a_Number of services, pandemic period" dataDxfId="830" dataCellStyle="Comma"/>
    <tableColumn id="24" xr3:uid="{00000000-0010-0000-2800-000018000000}" name="_x000a__x000a_December 2020_x000a_Number of services, pandemic period" dataDxfId="829" dataCellStyle="Comma"/>
    <tableColumn id="25" xr3:uid="{00000000-0010-0000-2800-000019000000}" name="_x000a__x000a_January 2021_x000a_Number of services, pandemic period" dataDxfId="828" dataCellStyle="Comma"/>
    <tableColumn id="26" xr3:uid="{00000000-0010-0000-2800-00001A000000}" name="_x000a__x000a_February 2021_x000a_Number of services, pandemic period" dataDxfId="827" dataCellStyle="Comma"/>
    <tableColumn id="27" xr3:uid="{00000000-0010-0000-2800-00001B000000}" name="_x000a__x000a_March 2021_x000a_Number of services, pandemic period" dataDxfId="826" dataCellStyle="Comma"/>
    <tableColumn id="28" xr3:uid="{00000000-0010-0000-2800-00001C000000}" name="March 2020 to March 2021 (monthly average)_x000a_Number of services, pandemic period" dataDxfId="825"/>
    <tableColumn id="29" xr3:uid="{00000000-0010-0000-2800-00001D000000}" name="_x000a_March 2019 to March 2020_x000a_Percentage change, pre-pandemic to pandemic period" dataDxfId="824" dataCellStyle="Percent"/>
    <tableColumn id="30" xr3:uid="{00000000-0010-0000-2800-00001E000000}" name="_x000a_April 2019 to April 2020_x000a_Percentage change, pre-pandemic to pandemic period" dataDxfId="823" dataCellStyle="Percent"/>
    <tableColumn id="31" xr3:uid="{00000000-0010-0000-2800-00001F000000}" name="_x000a_May 2019 to May 2020_x000a_Percentage change, pre-pandemic to pandemic period" dataDxfId="822" dataCellStyle="Percent"/>
    <tableColumn id="32" xr3:uid="{00000000-0010-0000-2800-000020000000}" name="_x000a_June 2019 to June 2020_x000a_Percentage change, pre-pandemic to pandemic period" dataDxfId="821" dataCellStyle="Percent"/>
    <tableColumn id="33" xr3:uid="{00000000-0010-0000-2800-000021000000}" name="_x000a_July 2019 to July 2020_x000a_Percentage change, pre-pandemic to pandemic period" dataDxfId="820" dataCellStyle="Percent"/>
    <tableColumn id="34" xr3:uid="{00000000-0010-0000-2800-000022000000}" name="_x000a_August 2019 to August 2020_x000a_Percentage change, pre-pandemic to pandemic period" dataDxfId="819" dataCellStyle="Percent"/>
    <tableColumn id="35" xr3:uid="{00000000-0010-0000-2800-000023000000}" name="_x000a_September 2019 to September 2020_x000a_Percentage change, pre-pandemic to pandemic period" dataDxfId="818" dataCellStyle="Percent"/>
    <tableColumn id="36" xr3:uid="{00000000-0010-0000-2800-000024000000}" name="_x000a_October 2019 to October 2020_x000a_Percentage change, pre-pandemic to pandemic period" dataDxfId="817" dataCellStyle="Percent"/>
    <tableColumn id="37" xr3:uid="{00000000-0010-0000-2800-000025000000}" name="_x000a_November 2019 to November 2020_x000a_Percentage change, pre-pandemic to pandemic period" dataDxfId="816" dataCellStyle="Percent"/>
    <tableColumn id="38" xr3:uid="{00000000-0010-0000-2800-000026000000}" name="_x000a_December 2019 to December 2020_x000a_Percentage change, pre-pandemic to pandemic period" dataDxfId="815" dataCellStyle="Percent"/>
    <tableColumn id="39" xr3:uid="{00000000-0010-0000-2800-000027000000}" name="_x000a_January 2019 to January 2021_x000a_Percentage change, pre-pandemic to pandemic period" dataDxfId="814" dataCellStyle="Percent"/>
    <tableColumn id="40" xr3:uid="{00000000-0010-0000-2800-000028000000}" name="_x000a_February 2019 to February 2021_x000a_Percentage change, pre-pandemic to pandemic period" dataDxfId="813" dataCellStyle="Percent"/>
    <tableColumn id="41" xr3:uid="{00000000-0010-0000-2800-000029000000}" name="_x000a_March 2019 to March 2021_x000a_Percentage change, pre-pandemic to pandemic period" dataDxfId="812" dataCellStyle="Percent"/>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9000000}" name="Table42" displayName="Table42" ref="A25:AO31" totalsRowShown="0" headerRowDxfId="811" tableBorderDxfId="810" headerRowCellStyle="Header_row">
  <tableColumns count="41">
    <tableColumn id="1" xr3:uid="{00000000-0010-0000-2900-000001000000}" name="Medical specialists service groups" dataDxfId="809"/>
    <tableColumn id="2" xr3:uid="{00000000-0010-0000-2900-000002000000}" name="_x000a__x000a_January 2019_x000a_Number of services, pre-pandemic"/>
    <tableColumn id="3" xr3:uid="{00000000-0010-0000-2900-000003000000}" name="_x000a__x000a_February 2019_x000a_Number of services, pre-pandemic"/>
    <tableColumn id="4" xr3:uid="{00000000-0010-0000-2900-000004000000}" name="_x000a__x000a_March 2019_x000a_Number of services, pre-pandemic"/>
    <tableColumn id="5" xr3:uid="{00000000-0010-0000-2900-000005000000}" name="_x000a__x000a_April 2019 _x000a_Number of services, pre-pandemic" dataDxfId="808" dataCellStyle="Comma"/>
    <tableColumn id="6" xr3:uid="{00000000-0010-0000-2900-000006000000}" name="_x000a__x000a_May 2019 _x000a_Number of services, pre-pandemic" dataDxfId="807" dataCellStyle="Comma"/>
    <tableColumn id="7" xr3:uid="{00000000-0010-0000-2900-000007000000}" name="_x000a__x000a_June 2019_x000a_Number of services, pre-pandemic" dataDxfId="806" dataCellStyle="Comma"/>
    <tableColumn id="8" xr3:uid="{00000000-0010-0000-2900-000008000000}" name="_x000a__x000a_July 2019_x000a_Number of services, pre-pandemic" dataDxfId="805" dataCellStyle="Comma"/>
    <tableColumn id="9" xr3:uid="{00000000-0010-0000-2900-000009000000}" name="_x000a__x000a_August 2019_x000a_Number of services, pre-pandemic" dataDxfId="804" dataCellStyle="Comma"/>
    <tableColumn id="10" xr3:uid="{00000000-0010-0000-2900-00000A000000}" name="_x000a__x000a_September 2019_x000a_Number of services, pre-pandemic"/>
    <tableColumn id="11" xr3:uid="{00000000-0010-0000-2900-00000B000000}" name="_x000a__x000a_October 2019_x000a_Number of services, pre-pandemic"/>
    <tableColumn id="12" xr3:uid="{00000000-0010-0000-2900-00000C000000}" name="_x000a__x000a_November 2019_x000a_Number of services, pre-pandemic"/>
    <tableColumn id="13" xr3:uid="{00000000-0010-0000-2900-00000D000000}" name="_x000a__x000a_December 2019_x000a_Number of services, pre-pandemic" dataDxfId="803" dataCellStyle="Comma"/>
    <tableColumn id="14" xr3:uid="{00000000-0010-0000-2900-00000E000000}" name="January to December 2019 (monthly average)_x000a_Number of services, pre-pandemic"/>
    <tableColumn id="15" xr3:uid="{00000000-0010-0000-2900-00000F000000}" name="_x000a__x000a_March 2020_x000a_Number of services, pandemic period"/>
    <tableColumn id="16" xr3:uid="{00000000-0010-0000-2900-000010000000}" name="_x000a__x000a_April 2020_x000a_Number of services, pandemic period" dataDxfId="802" dataCellStyle="Comma"/>
    <tableColumn id="17" xr3:uid="{00000000-0010-0000-2900-000011000000}" name="_x000a__x000a_May 2020_x000a_Number of services, pandemic period" dataDxfId="801" dataCellStyle="Comma"/>
    <tableColumn id="18" xr3:uid="{00000000-0010-0000-2900-000012000000}" name="_x000a__x000a_June 2020_x000a_Number of services, pandemic period" dataDxfId="800" dataCellStyle="Comma"/>
    <tableColumn id="19" xr3:uid="{00000000-0010-0000-2900-000013000000}" name="_x000a__x000a_July 2020_x000a_Number of services, pandemic period" dataDxfId="799" dataCellStyle="Comma"/>
    <tableColumn id="20" xr3:uid="{00000000-0010-0000-2900-000014000000}" name="_x000a__x000a_August 2020 _x000a_Number of services, pandemic period" dataDxfId="798" dataCellStyle="Comma"/>
    <tableColumn id="21" xr3:uid="{00000000-0010-0000-2900-000015000000}" name="_x000a__x000a_September 2020_x000a_Number of services, pandemic period"/>
    <tableColumn id="22" xr3:uid="{00000000-0010-0000-2900-000016000000}" name="_x000a__x000a_October 2020_x000a_Number of services, pandemic period" dataDxfId="797" dataCellStyle="Comma"/>
    <tableColumn id="23" xr3:uid="{00000000-0010-0000-2900-000017000000}" name="_x000a__x000a_November 2020_x000a_Number of services, pandemic period" dataDxfId="796" dataCellStyle="Comma"/>
    <tableColumn id="24" xr3:uid="{00000000-0010-0000-2900-000018000000}" name="_x000a__x000a_December 2020_x000a_Number of services, pandemic period" dataDxfId="795" dataCellStyle="Comma"/>
    <tableColumn id="25" xr3:uid="{00000000-0010-0000-2900-000019000000}" name="_x000a__x000a_January 2021_x000a_Number of services, pandemic period" dataDxfId="794" dataCellStyle="Comma"/>
    <tableColumn id="26" xr3:uid="{00000000-0010-0000-2900-00001A000000}" name="_x000a__x000a_February 2021_x000a_Number of services, pandemic period" dataDxfId="793" dataCellStyle="Comma"/>
    <tableColumn id="27" xr3:uid="{00000000-0010-0000-2900-00001B000000}" name="_x000a__x000a_March 2021_x000a_Number of services, pandemic period" dataDxfId="792" dataCellStyle="Comma"/>
    <tableColumn id="28" xr3:uid="{00000000-0010-0000-2900-00001C000000}" name="March 2020 to March 2021 (monthly average)_x000a_Number of services, pandemic period" dataDxfId="791"/>
    <tableColumn id="29" xr3:uid="{00000000-0010-0000-2900-00001D000000}" name="_x000a_March 2019 to March 2020_x000a_Percentage change, pre-pandemic to pandemic period"/>
    <tableColumn id="30" xr3:uid="{00000000-0010-0000-2900-00001E000000}" name="_x000a_April 2019 to April 2020_x000a_Percentage change, pre-pandemic to pandemic period"/>
    <tableColumn id="31" xr3:uid="{00000000-0010-0000-2900-00001F000000}" name="_x000a_May 2019 to May 2020_x000a_Percentage change, pre-pandemic to pandemic period"/>
    <tableColumn id="32" xr3:uid="{00000000-0010-0000-2900-000020000000}" name="_x000a_June 2019 to June 2020_x000a_Percentage change, pre-pandemic to pandemic period"/>
    <tableColumn id="33" xr3:uid="{00000000-0010-0000-2900-000021000000}" name="_x000a_July 2019 to July 2020_x000a_Percentage change, pre-pandemic to pandemic period"/>
    <tableColumn id="34" xr3:uid="{00000000-0010-0000-2900-000022000000}" name="_x000a_August 2019 to August 2020_x000a_Percentage change, pre-pandemic to pandemic period"/>
    <tableColumn id="35" xr3:uid="{00000000-0010-0000-2900-000023000000}" name="_x000a_September 2019 to September 2020_x000a_Percentage change, pre-pandemic to pandemic period"/>
    <tableColumn id="36" xr3:uid="{00000000-0010-0000-2900-000024000000}" name="_x000a_October 2019 to October 2020_x000a_Percentage change, pre-pandemic to pandemic period"/>
    <tableColumn id="37" xr3:uid="{00000000-0010-0000-2900-000025000000}" name="_x000a_November 2019 to November 2020_x000a_Percentage change, pre-pandemic to pandemic period"/>
    <tableColumn id="38" xr3:uid="{00000000-0010-0000-2900-000026000000}" name="_x000a_December 2019 to December 2020_x000a_Percentage change, pre-pandemic to pandemic period" dataDxfId="790" dataCellStyle="Percent"/>
    <tableColumn id="39" xr3:uid="{00000000-0010-0000-2900-000027000000}" name="_x000a_January 2019 to January 2021_x000a_Percentage change, pre-pandemic to pandemic period"/>
    <tableColumn id="40" xr3:uid="{00000000-0010-0000-2900-000028000000}" name="_x000a_February 2019 to February 2021_x000a_Percentage change, pre-pandemic to pandemic period"/>
    <tableColumn id="41" xr3:uid="{00000000-0010-0000-2900-000029000000}" name="_x000a_March 2019 to March 2021_x000a_Percentage change, pre-pandemic to pandemic period"/>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A000000}" name="Table43" displayName="Table43" ref="A45:AO51" totalsRowShown="0" headerRowDxfId="789" dataDxfId="788" tableBorderDxfId="787" headerRowCellStyle="Header_row" dataCellStyle="Percent">
  <tableColumns count="41">
    <tableColumn id="1" xr3:uid="{00000000-0010-0000-2A00-000001000000}" name="Surgical specialists service group" dataDxfId="786"/>
    <tableColumn id="2" xr3:uid="{00000000-0010-0000-2A00-000002000000}" name="_x000a__x000a_January 2019_x000a_Number of services, pre-pandemic" dataDxfId="785"/>
    <tableColumn id="3" xr3:uid="{00000000-0010-0000-2A00-000003000000}" name="_x000a__x000a_February 2019_x000a_Number of services, pre-pandemic" dataDxfId="784"/>
    <tableColumn id="4" xr3:uid="{00000000-0010-0000-2A00-000004000000}" name="_x000a__x000a_March 2019_x000a_Number of services, pre-pandemic" dataDxfId="783" dataCellStyle="Comma"/>
    <tableColumn id="5" xr3:uid="{00000000-0010-0000-2A00-000005000000}" name="_x000a__x000a_April 2019 _x000a_Number of services, pre-pandemic" dataDxfId="782" dataCellStyle="Comma"/>
    <tableColumn id="6" xr3:uid="{00000000-0010-0000-2A00-000006000000}" name="_x000a__x000a_May 2019 _x000a_Number of services, pre-pandemic" dataDxfId="781" dataCellStyle="Comma"/>
    <tableColumn id="7" xr3:uid="{00000000-0010-0000-2A00-000007000000}" name="_x000a__x000a_June 2019_x000a_Number of services, pre-pandemic" dataDxfId="780" dataCellStyle="Comma"/>
    <tableColumn id="8" xr3:uid="{00000000-0010-0000-2A00-000008000000}" name="_x000a__x000a_July 2019_x000a_Number of services, pre-pandemic" dataDxfId="779" dataCellStyle="Comma"/>
    <tableColumn id="9" xr3:uid="{00000000-0010-0000-2A00-000009000000}" name="_x000a__x000a_August 2019_x000a_Number of services, pre-pandemic" dataDxfId="778" dataCellStyle="Comma"/>
    <tableColumn id="10" xr3:uid="{00000000-0010-0000-2A00-00000A000000}" name="_x000a__x000a_September 2019_x000a_Number of services, pre-pandemic" dataDxfId="777" dataCellStyle="Comma"/>
    <tableColumn id="11" xr3:uid="{00000000-0010-0000-2A00-00000B000000}" name="_x000a__x000a_October 2019_x000a_Number of services, pre-pandemic" dataDxfId="776" dataCellStyle="Comma"/>
    <tableColumn id="12" xr3:uid="{00000000-0010-0000-2A00-00000C000000}" name="_x000a__x000a_November 2019_x000a_Number of services, pre-pandemic" dataDxfId="775" dataCellStyle="Comma"/>
    <tableColumn id="13" xr3:uid="{00000000-0010-0000-2A00-00000D000000}" name="_x000a__x000a_December 2019_x000a_Number of services, pre-pandemic" dataDxfId="774" dataCellStyle="Comma"/>
    <tableColumn id="14" xr3:uid="{00000000-0010-0000-2A00-00000E000000}" name="January to December 2019 (monthly average)_x000a_Number of services, pre-pandemic" dataDxfId="773" dataCellStyle="Comma"/>
    <tableColumn id="15" xr3:uid="{00000000-0010-0000-2A00-00000F000000}" name="_x000a__x000a_March 2020_x000a_Number of services, pandemic period" dataDxfId="772" dataCellStyle="Comma"/>
    <tableColumn id="16" xr3:uid="{00000000-0010-0000-2A00-000010000000}" name="_x000a__x000a_April 2020_x000a_Number of services, pandemic period" dataDxfId="771" dataCellStyle="Comma"/>
    <tableColumn id="17" xr3:uid="{00000000-0010-0000-2A00-000011000000}" name="_x000a__x000a_May 2020_x000a_Number of services, pandemic period" dataDxfId="770" dataCellStyle="Comma"/>
    <tableColumn id="18" xr3:uid="{00000000-0010-0000-2A00-000012000000}" name="_x000a__x000a_June 2020_x000a_Number of services, pandemic period" dataDxfId="769" dataCellStyle="Comma"/>
    <tableColumn id="19" xr3:uid="{00000000-0010-0000-2A00-000013000000}" name="_x000a__x000a_July 2020_x000a_Number of services, pandemic period" dataDxfId="768" dataCellStyle="Comma"/>
    <tableColumn id="20" xr3:uid="{00000000-0010-0000-2A00-000014000000}" name="_x000a__x000a_August 2020 _x000a_Number of services, pandemic period" dataDxfId="767" dataCellStyle="Comma"/>
    <tableColumn id="21" xr3:uid="{00000000-0010-0000-2A00-000015000000}" name="_x000a__x000a_September 2020_x000a_Number of services, pandemic period" dataDxfId="766" dataCellStyle="Comma"/>
    <tableColumn id="22" xr3:uid="{00000000-0010-0000-2A00-000016000000}" name="_x000a__x000a_October 2020_x000a_Number of services, pandemic period" dataDxfId="765" dataCellStyle="Comma"/>
    <tableColumn id="23" xr3:uid="{00000000-0010-0000-2A00-000017000000}" name="_x000a__x000a_November 2020_x000a_Number of services, pandemic period" dataDxfId="764" dataCellStyle="Comma"/>
    <tableColumn id="24" xr3:uid="{00000000-0010-0000-2A00-000018000000}" name="_x000a__x000a_December 2020_x000a_Number of services, pandemic period" dataDxfId="763" dataCellStyle="Comma"/>
    <tableColumn id="25" xr3:uid="{00000000-0010-0000-2A00-000019000000}" name="_x000a__x000a_January 2021_x000a_Number of services, pandemic period" dataDxfId="762" dataCellStyle="Comma"/>
    <tableColumn id="26" xr3:uid="{00000000-0010-0000-2A00-00001A000000}" name="_x000a__x000a_February 2021_x000a_Number of services, pandemic period" dataDxfId="761" dataCellStyle="Comma"/>
    <tableColumn id="27" xr3:uid="{00000000-0010-0000-2A00-00001B000000}" name="_x000a__x000a_March 2021_x000a_Number of services, pandemic period" dataDxfId="760" dataCellStyle="Comma"/>
    <tableColumn id="28" xr3:uid="{00000000-0010-0000-2A00-00001C000000}" name="March 2020 to March 2021 (monthly average)_x000a_Number of services, pandemic period" dataDxfId="759"/>
    <tableColumn id="29" xr3:uid="{00000000-0010-0000-2A00-00001D000000}" name="_x000a_March 2019 to March 2020_x000a_Percentage change, pre-pandemic to pandemic period" dataDxfId="758" dataCellStyle="Percent"/>
    <tableColumn id="30" xr3:uid="{00000000-0010-0000-2A00-00001E000000}" name="_x000a_April 2019 to April 2020_x000a_Percentage change, pre-pandemic to pandemic period" dataDxfId="757" dataCellStyle="Percent"/>
    <tableColumn id="31" xr3:uid="{00000000-0010-0000-2A00-00001F000000}" name="_x000a_May 2019 to May 2020_x000a_Percentage change, pre-pandemic to pandemic period" dataDxfId="756" dataCellStyle="Percent"/>
    <tableColumn id="32" xr3:uid="{00000000-0010-0000-2A00-000020000000}" name="_x000a_June 2019 to June 2020_x000a_Percentage change, pre-pandemic to pandemic period" dataDxfId="755" dataCellStyle="Percent"/>
    <tableColumn id="33" xr3:uid="{00000000-0010-0000-2A00-000021000000}" name="_x000a_July 2019 to July 2020_x000a_Percentage change, pre-pandemic to pandemic period" dataDxfId="754" dataCellStyle="Percent"/>
    <tableColumn id="34" xr3:uid="{00000000-0010-0000-2A00-000022000000}" name="_x000a_August 2019 to August 2020_x000a_Percentage change, pre-pandemic to pandemic period" dataDxfId="753" dataCellStyle="Percent"/>
    <tableColumn id="35" xr3:uid="{00000000-0010-0000-2A00-000023000000}" name="_x000a_September 2019 to September 2020_x000a_Percentage change, pre-pandemic to pandemic period" dataDxfId="752" dataCellStyle="Percent"/>
    <tableColumn id="36" xr3:uid="{00000000-0010-0000-2A00-000024000000}" name="_x000a_October 2019 to October 2020_x000a_Percentage change, pre-pandemic to pandemic period" dataDxfId="751" dataCellStyle="Percent"/>
    <tableColumn id="37" xr3:uid="{00000000-0010-0000-2A00-000025000000}" name="_x000a_November 2019 to November 2020_x000a_Percentage change, pre-pandemic to pandemic period" dataDxfId="750" dataCellStyle="Percent"/>
    <tableColumn id="38" xr3:uid="{00000000-0010-0000-2A00-000026000000}" name="_x000a_December 2019 to December 2020_x000a_Percentage change, pre-pandemic to pandemic period" dataDxfId="749" dataCellStyle="Percent"/>
    <tableColumn id="39" xr3:uid="{00000000-0010-0000-2A00-000027000000}" name="_x000a_January 2019 to January 2021_x000a_Percentage change, pre-pandemic to pandemic period" dataDxfId="748" dataCellStyle="Percent"/>
    <tableColumn id="40" xr3:uid="{00000000-0010-0000-2A00-000028000000}" name="_x000a_February 2019 to February 2021_x000a_Percentage change, pre-pandemic to pandemic period" dataDxfId="747" dataCellStyle="Percent"/>
    <tableColumn id="41" xr3:uid="{00000000-0010-0000-2A00-000029000000}" name="_x000a_March 2019 to March 2021_x000a_Percentage change, pre-pandemic to pandemic period" dataDxfId="746" dataCellStyle="Percent"/>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B000000}" name="Table44" displayName="Table44" ref="A65:AO70" totalsRowShown="0" headerRowDxfId="745" dataDxfId="744" tableBorderDxfId="743" headerRowCellStyle="Header_row" dataCellStyle="Percent">
  <tableColumns count="41">
    <tableColumn id="1" xr3:uid="{00000000-0010-0000-2B00-000001000000}" name="Family physicians service groups" dataDxfId="742"/>
    <tableColumn id="2" xr3:uid="{00000000-0010-0000-2B00-000002000000}" name="_x000a__x000a_January 2019_x000a_Number of services, pre-pandemic" dataDxfId="741"/>
    <tableColumn id="3" xr3:uid="{00000000-0010-0000-2B00-000003000000}" name="_x000a__x000a_February 2019_x000a_Number of services, pre-pandemic" dataDxfId="740"/>
    <tableColumn id="4" xr3:uid="{00000000-0010-0000-2B00-000004000000}" name="_x000a__x000a_March 2019_x000a_Number of services, pre-pandemic" dataDxfId="739" dataCellStyle="Comma"/>
    <tableColumn id="5" xr3:uid="{00000000-0010-0000-2B00-000005000000}" name="_x000a__x000a_April 2019 _x000a_Number of services, pre-pandemic" dataDxfId="738" dataCellStyle="Comma"/>
    <tableColumn id="6" xr3:uid="{00000000-0010-0000-2B00-000006000000}" name="_x000a__x000a_May 2019 _x000a_Number of services, pre-pandemic" dataDxfId="737" dataCellStyle="Comma"/>
    <tableColumn id="7" xr3:uid="{00000000-0010-0000-2B00-000007000000}" name="_x000a__x000a_June 2019_x000a_Number of services, pre-pandemic" dataDxfId="736" dataCellStyle="Comma"/>
    <tableColumn id="8" xr3:uid="{00000000-0010-0000-2B00-000008000000}" name="_x000a__x000a_July 2019_x000a_Number of services, pre-pandemic" dataDxfId="735" dataCellStyle="Comma"/>
    <tableColumn id="9" xr3:uid="{00000000-0010-0000-2B00-000009000000}" name="_x000a__x000a_August 2019_x000a_Number of services, pre-pandemic" dataDxfId="734" dataCellStyle="Comma"/>
    <tableColumn id="10" xr3:uid="{00000000-0010-0000-2B00-00000A000000}" name="_x000a__x000a_September 2019_x000a_Number of services, pre-pandemic" dataDxfId="733" dataCellStyle="Comma"/>
    <tableColumn id="11" xr3:uid="{00000000-0010-0000-2B00-00000B000000}" name="_x000a__x000a_October 2019_x000a_Number of services, pre-pandemic" dataDxfId="732" dataCellStyle="Comma"/>
    <tableColumn id="12" xr3:uid="{00000000-0010-0000-2B00-00000C000000}" name="_x000a__x000a_November 2019_x000a_Number of services, pre-pandemic" dataDxfId="731" dataCellStyle="Comma"/>
    <tableColumn id="13" xr3:uid="{00000000-0010-0000-2B00-00000D000000}" name="_x000a__x000a_December 2019_x000a_Number of services, pre-pandemic" dataDxfId="730" dataCellStyle="Comma"/>
    <tableColumn id="14" xr3:uid="{00000000-0010-0000-2B00-00000E000000}" name="January to December 2019 (monthly average)_x000a_Number of services, pre-pandemic" dataDxfId="729" dataCellStyle="Comma"/>
    <tableColumn id="15" xr3:uid="{00000000-0010-0000-2B00-00000F000000}" name="_x000a__x000a_March 2020_x000a_Number of services, pandemic period" dataDxfId="728" dataCellStyle="Comma"/>
    <tableColumn id="16" xr3:uid="{00000000-0010-0000-2B00-000010000000}" name="_x000a__x000a_April 2020_x000a_Number of services, pandemic period" dataDxfId="727" dataCellStyle="Comma"/>
    <tableColumn id="17" xr3:uid="{00000000-0010-0000-2B00-000011000000}" name="_x000a__x000a_May 2020_x000a_Number of services, pandemic period" dataDxfId="726" dataCellStyle="Comma"/>
    <tableColumn id="18" xr3:uid="{00000000-0010-0000-2B00-000012000000}" name="_x000a__x000a_June 2020_x000a_Number of services, pandemic period" dataDxfId="725" dataCellStyle="Comma"/>
    <tableColumn id="19" xr3:uid="{00000000-0010-0000-2B00-000013000000}" name="_x000a__x000a_July 2020_x000a_Number of services, pandemic period" dataDxfId="724" dataCellStyle="Comma"/>
    <tableColumn id="20" xr3:uid="{00000000-0010-0000-2B00-000014000000}" name="_x000a__x000a_August 2020 _x000a_Number of services, pandemic period" dataDxfId="723" dataCellStyle="Comma"/>
    <tableColumn id="21" xr3:uid="{00000000-0010-0000-2B00-000015000000}" name="_x000a__x000a_September 2020_x000a_Number of services, pandemic period" dataDxfId="722" dataCellStyle="Comma"/>
    <tableColumn id="22" xr3:uid="{00000000-0010-0000-2B00-000016000000}" name="_x000a__x000a_October 2020_x000a_Number of services, pandemic period" dataDxfId="721" dataCellStyle="Comma"/>
    <tableColumn id="23" xr3:uid="{00000000-0010-0000-2B00-000017000000}" name="_x000a__x000a_November 2020_x000a_Number of services, pandemic period" dataDxfId="720" dataCellStyle="Comma"/>
    <tableColumn id="24" xr3:uid="{00000000-0010-0000-2B00-000018000000}" name="_x000a__x000a_December 2020_x000a_Number of services, pandemic period" dataDxfId="719" dataCellStyle="Comma"/>
    <tableColumn id="25" xr3:uid="{00000000-0010-0000-2B00-000019000000}" name="_x000a__x000a_January 2021_x000a_Number of services, pandemic period" dataDxfId="718" dataCellStyle="Comma"/>
    <tableColumn id="26" xr3:uid="{00000000-0010-0000-2B00-00001A000000}" name="_x000a__x000a_February 2021_x000a_Number of services, pandemic period" dataDxfId="717" dataCellStyle="Comma"/>
    <tableColumn id="27" xr3:uid="{00000000-0010-0000-2B00-00001B000000}" name="_x000a__x000a_March 2021_x000a_Number of services, pandemic period" dataDxfId="716" dataCellStyle="Comma"/>
    <tableColumn id="28" xr3:uid="{00000000-0010-0000-2B00-00001C000000}" name="March 2020 to March 2021 (monthly average)_x000a_Number of services, pandemic period" dataDxfId="715" dataCellStyle="Percent"/>
    <tableColumn id="29" xr3:uid="{00000000-0010-0000-2B00-00001D000000}" name="_x000a_March 2019 to March 2020_x000a_Percentage change, pre-pandemic to pandemic period" dataDxfId="714" dataCellStyle="Percent"/>
    <tableColumn id="30" xr3:uid="{00000000-0010-0000-2B00-00001E000000}" name="_x000a_April 2019 to April 2020_x000a_Percentage change, pre-pandemic to pandemic period" dataDxfId="713" dataCellStyle="Percent"/>
    <tableColumn id="31" xr3:uid="{00000000-0010-0000-2B00-00001F000000}" name="_x000a_May 2019 to May 2020_x000a_Percentage change, pre-pandemic to pandemic period" dataDxfId="712" dataCellStyle="Percent"/>
    <tableColumn id="32" xr3:uid="{00000000-0010-0000-2B00-000020000000}" name="_x000a_June 2019 to June 2020_x000a_Percentage change, pre-pandemic to pandemic period" dataDxfId="711" dataCellStyle="Percent"/>
    <tableColumn id="33" xr3:uid="{00000000-0010-0000-2B00-000021000000}" name="_x000a_July 2019 to July 2020_x000a_Percentage change, pre-pandemic to pandemic period" dataDxfId="710" dataCellStyle="Percent"/>
    <tableColumn id="34" xr3:uid="{00000000-0010-0000-2B00-000022000000}" name="_x000a_August 2019 to August 2020_x000a_Percentage change, pre-pandemic to pandemic period" dataDxfId="709" dataCellStyle="Percent"/>
    <tableColumn id="35" xr3:uid="{00000000-0010-0000-2B00-000023000000}" name="_x000a_September 2019 to September 2020_x000a_Percentage change, pre-pandemic to pandemic period" dataDxfId="708" dataCellStyle="Percent"/>
    <tableColumn id="36" xr3:uid="{00000000-0010-0000-2B00-000024000000}" name="_x000a_October 2019 to October 2020_x000a_Percentage change, pre-pandemic to pandemic period" dataDxfId="707" dataCellStyle="Percent"/>
    <tableColumn id="37" xr3:uid="{00000000-0010-0000-2B00-000025000000}" name="_x000a_November 2019 to November 2020_x000a_Percentage change, pre-pandemic to pandemic period" dataDxfId="706" dataCellStyle="Percent"/>
    <tableColumn id="38" xr3:uid="{00000000-0010-0000-2B00-000026000000}" name="_x000a_December 2019 to December 2020_x000a_Percentage change, pre-pandemic to pandemic period" dataDxfId="705" dataCellStyle="Percent"/>
    <tableColumn id="39" xr3:uid="{00000000-0010-0000-2B00-000027000000}" name="_x000a_January 2019 to January 2021_x000a_Percentage change, pre-pandemic to pandemic period" dataDxfId="704" dataCellStyle="Percent"/>
    <tableColumn id="40" xr3:uid="{00000000-0010-0000-2B00-000028000000}" name="_x000a_February 2019 to February 2021_x000a_Percentage change, pre-pandemic to pandemic period" dataDxfId="703" dataCellStyle="Percent"/>
    <tableColumn id="41" xr3:uid="{00000000-0010-0000-2B00-000029000000}" name="_x000a_March 2019 to March 2021_x000a_Percentage change, pre-pandemic to pandemic period" dataDxfId="702" dataCellStyle="Percent"/>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C000000}" name="Table45" displayName="Table45" ref="A84:AO89" totalsRowShown="0" headerRowDxfId="701" dataDxfId="700" tableBorderDxfId="699" headerRowCellStyle="Header_row" dataCellStyle="Percent">
  <tableColumns count="41">
    <tableColumn id="1" xr3:uid="{00000000-0010-0000-2C00-000001000000}" name="Family physicians service groups" dataDxfId="698"/>
    <tableColumn id="2" xr3:uid="{00000000-0010-0000-2C00-000002000000}" name="_x000a__x000a_January 2019_x000a_Number of services, pre-pandemic" dataDxfId="697"/>
    <tableColumn id="3" xr3:uid="{00000000-0010-0000-2C00-000003000000}" name="_x000a__x000a_February 2019_x000a_Number of services, pre-pandemic" dataDxfId="696"/>
    <tableColumn id="4" xr3:uid="{00000000-0010-0000-2C00-000004000000}" name="_x000a__x000a_March 2019_x000a_Number of services, pre-pandemic" dataDxfId="695" dataCellStyle="Comma"/>
    <tableColumn id="5" xr3:uid="{00000000-0010-0000-2C00-000005000000}" name="_x000a__x000a_April 2019 _x000a_Number of services, pre-pandemic" dataDxfId="694" dataCellStyle="Comma"/>
    <tableColumn id="6" xr3:uid="{00000000-0010-0000-2C00-000006000000}" name="_x000a__x000a_May 2019 _x000a_Number of services, pre-pandemic" dataDxfId="693" dataCellStyle="Comma"/>
    <tableColumn id="7" xr3:uid="{00000000-0010-0000-2C00-000007000000}" name="_x000a__x000a_June 2019_x000a_Number of services, pre-pandemic" dataDxfId="692" dataCellStyle="Comma"/>
    <tableColumn id="8" xr3:uid="{00000000-0010-0000-2C00-000008000000}" name="_x000a__x000a_July 2019_x000a_Number of services, pre-pandemic" dataDxfId="691" dataCellStyle="Comma"/>
    <tableColumn id="9" xr3:uid="{00000000-0010-0000-2C00-000009000000}" name="_x000a__x000a_August 2019_x000a_Number of services, pre-pandemic" dataDxfId="690" dataCellStyle="Comma"/>
    <tableColumn id="10" xr3:uid="{00000000-0010-0000-2C00-00000A000000}" name="_x000a__x000a_September 2019_x000a_Number of services, pre-pandemic" dataDxfId="689" dataCellStyle="Comma"/>
    <tableColumn id="11" xr3:uid="{00000000-0010-0000-2C00-00000B000000}" name="_x000a__x000a_October 2019_x000a_Number of services, pre-pandemic" dataDxfId="688" dataCellStyle="Comma"/>
    <tableColumn id="12" xr3:uid="{00000000-0010-0000-2C00-00000C000000}" name="_x000a__x000a_November 2019_x000a_Number of services, pre-pandemic" dataDxfId="687" dataCellStyle="Comma"/>
    <tableColumn id="13" xr3:uid="{00000000-0010-0000-2C00-00000D000000}" name="_x000a__x000a_December 2019_x000a_Number of services, pre-pandemic" dataDxfId="686" dataCellStyle="Comma"/>
    <tableColumn id="14" xr3:uid="{00000000-0010-0000-2C00-00000E000000}" name="January to December 2019 (monthly average)_x000a_Number of services, pre-pandemic" dataDxfId="685" dataCellStyle="Comma"/>
    <tableColumn id="15" xr3:uid="{00000000-0010-0000-2C00-00000F000000}" name="_x000a__x000a_March 2020_x000a_Number of services, pandemic period" dataDxfId="684" dataCellStyle="Comma"/>
    <tableColumn id="16" xr3:uid="{00000000-0010-0000-2C00-000010000000}" name="_x000a__x000a_April 2020_x000a_Number of services, pandemic period" dataDxfId="683" dataCellStyle="Comma"/>
    <tableColumn id="17" xr3:uid="{00000000-0010-0000-2C00-000011000000}" name="_x000a__x000a_May 2020_x000a_Number of services, pandemic period" dataDxfId="682" dataCellStyle="Comma"/>
    <tableColumn id="18" xr3:uid="{00000000-0010-0000-2C00-000012000000}" name="_x000a__x000a_June 2020_x000a_Number of services, pandemic period" dataDxfId="681" dataCellStyle="Comma"/>
    <tableColumn id="19" xr3:uid="{00000000-0010-0000-2C00-000013000000}" name="_x000a__x000a_July 2020_x000a_Number of services, pandemic period" dataDxfId="680" dataCellStyle="Comma"/>
    <tableColumn id="20" xr3:uid="{00000000-0010-0000-2C00-000014000000}" name="_x000a__x000a_August 2020 _x000a_Number of services, pandemic period" dataDxfId="679" dataCellStyle="Comma"/>
    <tableColumn id="21" xr3:uid="{00000000-0010-0000-2C00-000015000000}" name="_x000a__x000a_September 2020_x000a_Number of services, pandemic period" dataDxfId="678" dataCellStyle="Comma"/>
    <tableColumn id="22" xr3:uid="{00000000-0010-0000-2C00-000016000000}" name="_x000a__x000a_October 2020_x000a_Number of services, pandemic period" dataDxfId="677" dataCellStyle="Comma"/>
    <tableColumn id="23" xr3:uid="{00000000-0010-0000-2C00-000017000000}" name="_x000a__x000a_November 2020_x000a_Number of services, pandemic period" dataDxfId="676" dataCellStyle="Comma"/>
    <tableColumn id="24" xr3:uid="{00000000-0010-0000-2C00-000018000000}" name="_x000a__x000a_December 2020_x000a_Number of services, pandemic period" dataDxfId="675" dataCellStyle="Comma"/>
    <tableColumn id="25" xr3:uid="{00000000-0010-0000-2C00-000019000000}" name="_x000a__x000a_January 2021_x000a_Number of services, pandemic period" dataDxfId="674" dataCellStyle="Comma"/>
    <tableColumn id="26" xr3:uid="{00000000-0010-0000-2C00-00001A000000}" name="_x000a__x000a_February 2021_x000a_Number of services, pandemic period" dataDxfId="673" dataCellStyle="Comma"/>
    <tableColumn id="27" xr3:uid="{00000000-0010-0000-2C00-00001B000000}" name="_x000a__x000a_March 2021_x000a_Number of services, pandemic period" dataDxfId="672" dataCellStyle="Comma"/>
    <tableColumn id="28" xr3:uid="{00000000-0010-0000-2C00-00001C000000}" name="March 2020 to March 2021 (monthly average)_x000a_Number of services, pandemic period" dataDxfId="671" dataCellStyle="Percent"/>
    <tableColumn id="29" xr3:uid="{00000000-0010-0000-2C00-00001D000000}" name="_x000a_March 2019 to March 2020_x000a_Percentage change, pre-pandemic to pandemic period" dataDxfId="670" dataCellStyle="Percent"/>
    <tableColumn id="30" xr3:uid="{00000000-0010-0000-2C00-00001E000000}" name="_x000a_April 2019 to April 2020_x000a_Percentage change, pre-pandemic to pandemic period" dataDxfId="669" dataCellStyle="Percent"/>
    <tableColumn id="31" xr3:uid="{00000000-0010-0000-2C00-00001F000000}" name="_x000a_May 2019 to May 2020_x000a_Percentage change, pre-pandemic to pandemic period" dataDxfId="668" dataCellStyle="Percent"/>
    <tableColumn id="32" xr3:uid="{00000000-0010-0000-2C00-000020000000}" name="_x000a_June 2019 to June 2020_x000a_Percentage change, pre-pandemic to pandemic period" dataDxfId="667" dataCellStyle="Percent"/>
    <tableColumn id="33" xr3:uid="{00000000-0010-0000-2C00-000021000000}" name="_x000a_July 2019 to July 2020_x000a_Percentage change, pre-pandemic to pandemic period" dataDxfId="666" dataCellStyle="Percent"/>
    <tableColumn id="34" xr3:uid="{00000000-0010-0000-2C00-000022000000}" name="_x000a_August 2019 to August 2020_x000a_Percentage change, pre-pandemic to pandemic period" dataDxfId="665" dataCellStyle="Percent"/>
    <tableColumn id="35" xr3:uid="{00000000-0010-0000-2C00-000023000000}" name="_x000a_September 2019 to September 2020_x000a_Percentage change, pre-pandemic to pandemic period" dataDxfId="664" dataCellStyle="Percent"/>
    <tableColumn id="36" xr3:uid="{00000000-0010-0000-2C00-000024000000}" name="_x000a_October 2019 to October 2020_x000a_Percentage change, pre-pandemic to pandemic period" dataDxfId="663" dataCellStyle="Percent"/>
    <tableColumn id="37" xr3:uid="{00000000-0010-0000-2C00-000025000000}" name="_x000a_November 2019 to November 2020_x000a_Percentage change, pre-pandemic to pandemic period" dataDxfId="662" dataCellStyle="Percent"/>
    <tableColumn id="38" xr3:uid="{00000000-0010-0000-2C00-000026000000}" name="_x000a_December 2019 to December 2020_x000a_Percentage change, pre-pandemic to pandemic period" dataDxfId="661" dataCellStyle="Percent"/>
    <tableColumn id="39" xr3:uid="{00000000-0010-0000-2C00-000027000000}" name="_x000a_January 2019 to January 2021_x000a_Percentage change, pre-pandemic to pandemic period" dataDxfId="660" dataCellStyle="Percent"/>
    <tableColumn id="40" xr3:uid="{00000000-0010-0000-2C00-000028000000}" name="_x000a_February 2019 to February 2021_x000a_Percentage change, pre-pandemic to pandemic period" dataDxfId="659" dataCellStyle="Percent"/>
    <tableColumn id="41" xr3:uid="{00000000-0010-0000-2C00-000029000000}" name="_x000a_March 2019 to March 2021_x000a_Percentage change, pre-pandemic to pandemic period" dataDxfId="658" dataCellStyle="Percent"/>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D000000}" name="Table46" displayName="Table46" ref="A103:AO108" totalsRowShown="0" headerRowDxfId="657" dataDxfId="656" tableBorderDxfId="655" headerRowCellStyle="Header_row" dataCellStyle="Percent">
  <tableColumns count="41">
    <tableColumn id="1" xr3:uid="{00000000-0010-0000-2D00-000001000000}" name="Family physicians service groups" dataDxfId="654"/>
    <tableColumn id="2" xr3:uid="{00000000-0010-0000-2D00-000002000000}" name="_x000a__x000a_January 2019_x000a_Number of services, pre-pandemic" dataDxfId="653"/>
    <tableColumn id="3" xr3:uid="{00000000-0010-0000-2D00-000003000000}" name="_x000a__x000a_February 2019_x000a_Number of services, pre-pandemic" dataDxfId="652"/>
    <tableColumn id="4" xr3:uid="{00000000-0010-0000-2D00-000004000000}" name="_x000a__x000a_March 2019_x000a_Number of services, pre-pandemic" dataDxfId="651" dataCellStyle="Comma"/>
    <tableColumn id="5" xr3:uid="{00000000-0010-0000-2D00-000005000000}" name="_x000a__x000a_April 2019 _x000a_Number of services, pre-pandemic" dataDxfId="650" dataCellStyle="Comma"/>
    <tableColumn id="6" xr3:uid="{00000000-0010-0000-2D00-000006000000}" name="_x000a__x000a_May 2019 _x000a_Number of services, pre-pandemic" dataDxfId="649" dataCellStyle="Comma"/>
    <tableColumn id="7" xr3:uid="{00000000-0010-0000-2D00-000007000000}" name="_x000a__x000a_June 2019_x000a_Number of services, pre-pandemic" dataDxfId="648" dataCellStyle="Comma"/>
    <tableColumn id="8" xr3:uid="{00000000-0010-0000-2D00-000008000000}" name="_x000a__x000a_July 2019_x000a_Number of services, pre-pandemic" dataDxfId="647" dataCellStyle="Comma"/>
    <tableColumn id="9" xr3:uid="{00000000-0010-0000-2D00-000009000000}" name="_x000a__x000a_August 2019_x000a_Number of services, pre-pandemic" dataDxfId="646" dataCellStyle="Comma"/>
    <tableColumn id="10" xr3:uid="{00000000-0010-0000-2D00-00000A000000}" name="_x000a__x000a_September 2019_x000a_Number of services, pre-pandemic" dataDxfId="645" dataCellStyle="Comma"/>
    <tableColumn id="11" xr3:uid="{00000000-0010-0000-2D00-00000B000000}" name="_x000a__x000a_October 2019_x000a_Number of services, pre-pandemic" dataDxfId="644" dataCellStyle="Comma"/>
    <tableColumn id="12" xr3:uid="{00000000-0010-0000-2D00-00000C000000}" name="_x000a__x000a_November 2019_x000a_Number of services, pre-pandemic" dataDxfId="643" dataCellStyle="Comma"/>
    <tableColumn id="13" xr3:uid="{00000000-0010-0000-2D00-00000D000000}" name="_x000a__x000a_December 2019_x000a_Number of services, pre-pandemic" dataDxfId="642" dataCellStyle="Comma"/>
    <tableColumn id="14" xr3:uid="{00000000-0010-0000-2D00-00000E000000}" name="January to December 2019 (monthly average)_x000a_Number of services, pre-pandemic" dataDxfId="641" dataCellStyle="Comma"/>
    <tableColumn id="15" xr3:uid="{00000000-0010-0000-2D00-00000F000000}" name="_x000a__x000a_March 2020_x000a_Number of services, pandemic period" dataDxfId="640" dataCellStyle="Comma"/>
    <tableColumn id="16" xr3:uid="{00000000-0010-0000-2D00-000010000000}" name="_x000a__x000a_April 2020_x000a_Number of services, pandemic period" dataDxfId="639" dataCellStyle="Comma"/>
    <tableColumn id="17" xr3:uid="{00000000-0010-0000-2D00-000011000000}" name="_x000a__x000a_May 2020_x000a_Number of services, pandemic period" dataDxfId="638" dataCellStyle="Comma"/>
    <tableColumn id="18" xr3:uid="{00000000-0010-0000-2D00-000012000000}" name="_x000a__x000a_June 2020_x000a_Number of services, pandemic period" dataDxfId="637" dataCellStyle="Comma"/>
    <tableColumn id="19" xr3:uid="{00000000-0010-0000-2D00-000013000000}" name="_x000a__x000a_July 2020_x000a_Number of services, pandemic period" dataDxfId="636" dataCellStyle="Comma"/>
    <tableColumn id="20" xr3:uid="{00000000-0010-0000-2D00-000014000000}" name="_x000a__x000a_August 2020 _x000a_Number of services, pandemic period" dataDxfId="635" dataCellStyle="Comma"/>
    <tableColumn id="21" xr3:uid="{00000000-0010-0000-2D00-000015000000}" name="_x000a__x000a_September 2020_x000a_Number of services, pandemic period" dataDxfId="634" dataCellStyle="Comma"/>
    <tableColumn id="22" xr3:uid="{00000000-0010-0000-2D00-000016000000}" name="_x000a__x000a_October 2020_x000a_Number of services, pandemic period" dataDxfId="633" dataCellStyle="Comma"/>
    <tableColumn id="23" xr3:uid="{00000000-0010-0000-2D00-000017000000}" name="_x000a__x000a_November 2020_x000a_Number of services, pandemic period" dataDxfId="632" dataCellStyle="Comma"/>
    <tableColumn id="24" xr3:uid="{00000000-0010-0000-2D00-000018000000}" name="_x000a__x000a_December 2020_x000a_Number of services, pandemic period" dataDxfId="631" dataCellStyle="Comma"/>
    <tableColumn id="25" xr3:uid="{00000000-0010-0000-2D00-000019000000}" name="_x000a__x000a_January 2021_x000a_Number of services, pandemic period" dataDxfId="630" dataCellStyle="Comma"/>
    <tableColumn id="26" xr3:uid="{00000000-0010-0000-2D00-00001A000000}" name="_x000a__x000a_February 2021_x000a_Number of services, pandemic period" dataDxfId="629" dataCellStyle="Comma"/>
    <tableColumn id="27" xr3:uid="{00000000-0010-0000-2D00-00001B000000}" name="_x000a__x000a_March 2021_x000a_Number of services, pandemic period" dataDxfId="628" dataCellStyle="Comma"/>
    <tableColumn id="28" xr3:uid="{00000000-0010-0000-2D00-00001C000000}" name="March 2020 to March 2021 (monthly average)_x000a_Number of services, pandemic period" dataDxfId="627" dataCellStyle="Percent"/>
    <tableColumn id="29" xr3:uid="{00000000-0010-0000-2D00-00001D000000}" name="_x000a_March 2019 to March 2020_x000a_Percentage change, pre-pandemic to pandemic period" dataDxfId="626" dataCellStyle="Percent"/>
    <tableColumn id="30" xr3:uid="{00000000-0010-0000-2D00-00001E000000}" name="_x000a_April 2019 to April 2020_x000a_Percentage change, pre-pandemic to pandemic period" dataDxfId="625" dataCellStyle="Percent"/>
    <tableColumn id="31" xr3:uid="{00000000-0010-0000-2D00-00001F000000}" name="_x000a_May 2019 to May 2020_x000a_Percentage change, pre-pandemic to pandemic period" dataDxfId="624" dataCellStyle="Percent"/>
    <tableColumn id="32" xr3:uid="{00000000-0010-0000-2D00-000020000000}" name="_x000a_June 2019 to June 2020_x000a_Percentage change, pre-pandemic to pandemic period" dataDxfId="623" dataCellStyle="Percent"/>
    <tableColumn id="33" xr3:uid="{00000000-0010-0000-2D00-000021000000}" name="_x000a_July 2019 to July 2020_x000a_Percentage change, pre-pandemic to pandemic period" dataDxfId="622" dataCellStyle="Percent"/>
    <tableColumn id="34" xr3:uid="{00000000-0010-0000-2D00-000022000000}" name="_x000a_August 2019 to August 2020_x000a_Percentage change, pre-pandemic to pandemic period" dataDxfId="621" dataCellStyle="Percent"/>
    <tableColumn id="35" xr3:uid="{00000000-0010-0000-2D00-000023000000}" name="_x000a_September 2019 to September 2020_x000a_Percentage change, pre-pandemic to pandemic period" dataDxfId="620" dataCellStyle="Percent"/>
    <tableColumn id="36" xr3:uid="{00000000-0010-0000-2D00-000024000000}" name="_x000a_October 2019 to October 2020_x000a_Percentage change, pre-pandemic to pandemic period" dataDxfId="619" dataCellStyle="Percent"/>
    <tableColumn id="37" xr3:uid="{00000000-0010-0000-2D00-000025000000}" name="_x000a_November 2019 to November 2020_x000a_Percentage change, pre-pandemic to pandemic period" dataDxfId="618" dataCellStyle="Percent"/>
    <tableColumn id="38" xr3:uid="{00000000-0010-0000-2D00-000026000000}" name="_x000a_December 2019 to December 2020_x000a_Percentage change, pre-pandemic to pandemic period" dataDxfId="617" dataCellStyle="Percent"/>
    <tableColumn id="39" xr3:uid="{00000000-0010-0000-2D00-000027000000}" name="_x000a_January 2019 to January 2021_x000a_Percentage change, pre-pandemic to pandemic period" dataDxfId="616" dataCellStyle="Percent"/>
    <tableColumn id="40" xr3:uid="{00000000-0010-0000-2D00-000028000000}" name="_x000a_February 2019 to February 2021_x000a_Percentage change, pre-pandemic to pandemic period" dataDxfId="615" dataCellStyle="Percent"/>
    <tableColumn id="41" xr3:uid="{00000000-0010-0000-2D00-000029000000}" name="_x000a_March 2019 to March 2021_x000a_Percentage change, pre-pandemic to pandemic period" dataDxfId="614" dataCellStyle="Percent"/>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E000000}" name="Table47" displayName="Table47" ref="A122:AO127" totalsRowShown="0" headerRowDxfId="613" dataDxfId="612" tableBorderDxfId="611" headerRowCellStyle="Header_row" dataCellStyle="Percent">
  <tableColumns count="41">
    <tableColumn id="1" xr3:uid="{00000000-0010-0000-2E00-000001000000}" name="Family physicians service groups" dataDxfId="610"/>
    <tableColumn id="2" xr3:uid="{00000000-0010-0000-2E00-000002000000}" name="_x000a__x000a_January 2019_x000a_Number of services, pre-pandemic" dataDxfId="609"/>
    <tableColumn id="3" xr3:uid="{00000000-0010-0000-2E00-000003000000}" name="_x000a__x000a_February 2019_x000a_Number of services, pre-pandemic" dataDxfId="608"/>
    <tableColumn id="4" xr3:uid="{00000000-0010-0000-2E00-000004000000}" name="_x000a__x000a_March 2019_x000a_Number of services, pre-pandemic" dataDxfId="607" dataCellStyle="Comma"/>
    <tableColumn id="5" xr3:uid="{00000000-0010-0000-2E00-000005000000}" name="_x000a__x000a_April 2019 _x000a_Number of services, pre-pandemic" dataDxfId="606" dataCellStyle="Comma"/>
    <tableColumn id="6" xr3:uid="{00000000-0010-0000-2E00-000006000000}" name="_x000a__x000a_May 2019 _x000a_Number of services, pre-pandemic" dataDxfId="605" dataCellStyle="Comma"/>
    <tableColumn id="7" xr3:uid="{00000000-0010-0000-2E00-000007000000}" name="_x000a__x000a_June 2019_x000a_Number of services, pre-pandemic" dataDxfId="604" dataCellStyle="Comma"/>
    <tableColumn id="8" xr3:uid="{00000000-0010-0000-2E00-000008000000}" name="_x000a__x000a_July 2019_x000a_Number of services, pre-pandemic" dataDxfId="603" dataCellStyle="Comma"/>
    <tableColumn id="9" xr3:uid="{00000000-0010-0000-2E00-000009000000}" name="_x000a__x000a_August 2019_x000a_Number of services, pre-pandemic" dataDxfId="602" dataCellStyle="Comma"/>
    <tableColumn id="10" xr3:uid="{00000000-0010-0000-2E00-00000A000000}" name="_x000a__x000a_September 2019_x000a_Number of services, pre-pandemic" dataDxfId="601" dataCellStyle="Comma"/>
    <tableColumn id="11" xr3:uid="{00000000-0010-0000-2E00-00000B000000}" name="_x000a__x000a_October 2019_x000a_Number of services, pre-pandemic" dataDxfId="600" dataCellStyle="Comma"/>
    <tableColumn id="12" xr3:uid="{00000000-0010-0000-2E00-00000C000000}" name="_x000a__x000a_November 2019_x000a_Number of services, pre-pandemic" dataDxfId="599" dataCellStyle="Comma"/>
    <tableColumn id="13" xr3:uid="{00000000-0010-0000-2E00-00000D000000}" name="_x000a__x000a_December 2019_x000a_Number of services, pre-pandemic" dataDxfId="598" dataCellStyle="Comma"/>
    <tableColumn id="14" xr3:uid="{00000000-0010-0000-2E00-00000E000000}" name="January to December 2019 (monthly average)_x000a_Number of services, pre-pandemic" dataDxfId="597" dataCellStyle="Comma"/>
    <tableColumn id="15" xr3:uid="{00000000-0010-0000-2E00-00000F000000}" name="_x000a__x000a_March 2020_x000a_Number of services, pandemic period" dataDxfId="596" dataCellStyle="Comma"/>
    <tableColumn id="16" xr3:uid="{00000000-0010-0000-2E00-000010000000}" name="_x000a__x000a_April 2020_x000a_Number of services, pandemic period" dataDxfId="595" dataCellStyle="Comma"/>
    <tableColumn id="17" xr3:uid="{00000000-0010-0000-2E00-000011000000}" name="_x000a__x000a_May 2020_x000a_Number of services, pandemic period" dataDxfId="594" dataCellStyle="Comma"/>
    <tableColumn id="18" xr3:uid="{00000000-0010-0000-2E00-000012000000}" name="_x000a__x000a_June 2020_x000a_Number of services, pandemic period" dataDxfId="593" dataCellStyle="Comma"/>
    <tableColumn id="19" xr3:uid="{00000000-0010-0000-2E00-000013000000}" name="_x000a__x000a_July 2020_x000a_Number of services, pandemic period" dataDxfId="592" dataCellStyle="Comma"/>
    <tableColumn id="20" xr3:uid="{00000000-0010-0000-2E00-000014000000}" name="_x000a__x000a_August 2020 _x000a_Number of services, pandemic period" dataDxfId="591" dataCellStyle="Comma"/>
    <tableColumn id="21" xr3:uid="{00000000-0010-0000-2E00-000015000000}" name="_x000a__x000a_September 2020_x000a_Number of services, pandemic period" dataDxfId="590" dataCellStyle="Comma"/>
    <tableColumn id="22" xr3:uid="{00000000-0010-0000-2E00-000016000000}" name="_x000a__x000a_October 2020_x000a_Number of services, pandemic period" dataDxfId="589" dataCellStyle="Comma"/>
    <tableColumn id="23" xr3:uid="{00000000-0010-0000-2E00-000017000000}" name="_x000a__x000a_November 2020_x000a_Number of services, pandemic period" dataDxfId="588" dataCellStyle="Comma"/>
    <tableColumn id="24" xr3:uid="{00000000-0010-0000-2E00-000018000000}" name="_x000a__x000a_December 2020_x000a_Number of services, pandemic period" dataDxfId="587" dataCellStyle="Comma"/>
    <tableColumn id="25" xr3:uid="{00000000-0010-0000-2E00-000019000000}" name="_x000a__x000a_January 2021_x000a_Number of services, pandemic period" dataDxfId="586" dataCellStyle="Comma"/>
    <tableColumn id="26" xr3:uid="{00000000-0010-0000-2E00-00001A000000}" name="_x000a__x000a_February 2021_x000a_Number of services, pandemic period" dataDxfId="585" dataCellStyle="Comma"/>
    <tableColumn id="27" xr3:uid="{00000000-0010-0000-2E00-00001B000000}" name="_x000a__x000a_March 2021_x000a_Number of services, pandemic period" dataDxfId="584" dataCellStyle="Comma"/>
    <tableColumn id="28" xr3:uid="{00000000-0010-0000-2E00-00001C000000}" name="March 2020 to March 2021 (monthly average)_x000a_Number of services, pandemic period" dataDxfId="583" dataCellStyle="Percent"/>
    <tableColumn id="29" xr3:uid="{00000000-0010-0000-2E00-00001D000000}" name="_x000a_March 2019 to March 2020_x000a_Percentage change, pre-pandemic to pandemic period" dataDxfId="582" dataCellStyle="Percent"/>
    <tableColumn id="30" xr3:uid="{00000000-0010-0000-2E00-00001E000000}" name="_x000a_April 2019 to April 2020_x000a_Percentage change, pre-pandemic to pandemic period" dataDxfId="581" dataCellStyle="Percent"/>
    <tableColumn id="31" xr3:uid="{00000000-0010-0000-2E00-00001F000000}" name="_x000a_May 2019 to May 2020_x000a_Percentage change, pre-pandemic to pandemic period" dataDxfId="580" dataCellStyle="Percent"/>
    <tableColumn id="32" xr3:uid="{00000000-0010-0000-2E00-000020000000}" name="_x000a_June 2019 to June 2020_x000a_Percentage change, pre-pandemic to pandemic period" dataDxfId="579" dataCellStyle="Percent"/>
    <tableColumn id="33" xr3:uid="{00000000-0010-0000-2E00-000021000000}" name="_x000a_July 2019 to July 2020_x000a_Percentage change, pre-pandemic to pandemic period" dataDxfId="578" dataCellStyle="Percent"/>
    <tableColumn id="34" xr3:uid="{00000000-0010-0000-2E00-000022000000}" name="_x000a_August 2019 to August 2020_x000a_Percentage change, pre-pandemic to pandemic period" dataDxfId="577" dataCellStyle="Percent"/>
    <tableColumn id="35" xr3:uid="{00000000-0010-0000-2E00-000023000000}" name="_x000a_September 2019 to September 2020_x000a_Percentage change, pre-pandemic to pandemic period" dataDxfId="576" dataCellStyle="Percent"/>
    <tableColumn id="36" xr3:uid="{00000000-0010-0000-2E00-000024000000}" name="_x000a_October 2019 to October 2020_x000a_Percentage change, pre-pandemic to pandemic period" dataDxfId="575" dataCellStyle="Percent"/>
    <tableColumn id="37" xr3:uid="{00000000-0010-0000-2E00-000025000000}" name="_x000a_November 2019 to November 2020_x000a_Percentage change, pre-pandemic to pandemic period" dataDxfId="574" dataCellStyle="Percent"/>
    <tableColumn id="38" xr3:uid="{00000000-0010-0000-2E00-000026000000}" name="_x000a_December 2019 to December 2020_x000a_Percentage change, pre-pandemic to pandemic period" dataDxfId="573" dataCellStyle="Percent"/>
    <tableColumn id="39" xr3:uid="{00000000-0010-0000-2E00-000027000000}" name="_x000a_January 2019 to January 2021_x000a_Percentage change, pre-pandemic to pandemic period" dataDxfId="572" dataCellStyle="Percent"/>
    <tableColumn id="40" xr3:uid="{00000000-0010-0000-2E00-000028000000}" name="_x000a_February 2019 to February 2021_x000a_Percentage change, pre-pandemic to pandemic period" dataDxfId="571" dataCellStyle="Percent"/>
    <tableColumn id="41" xr3:uid="{00000000-0010-0000-2E00-000029000000}" name="_x000a_March 2019 to March 2021_x000a_Percentage change, pre-pandemic to pandemic period" dataDxfId="570" dataCellStyle="Percent"/>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F000000}" name="Table48" displayName="Table48" ref="A141:AO146" totalsRowShown="0" headerRowDxfId="569" dataDxfId="568" tableBorderDxfId="567" headerRowCellStyle="Header_row" dataCellStyle="Percent">
  <tableColumns count="41">
    <tableColumn id="1" xr3:uid="{00000000-0010-0000-2F00-000001000000}" name="Family physicians service groups" dataDxfId="566"/>
    <tableColumn id="2" xr3:uid="{00000000-0010-0000-2F00-000002000000}" name="_x000a__x000a_January 2019_x000a_Number of services, pre-pandemic" dataDxfId="565"/>
    <tableColumn id="3" xr3:uid="{00000000-0010-0000-2F00-000003000000}" name="_x000a__x000a_February 2019_x000a_Number of services, pre-pandemic" dataDxfId="564"/>
    <tableColumn id="4" xr3:uid="{00000000-0010-0000-2F00-000004000000}" name="_x000a__x000a_March 2019_x000a_Number of services, pre-pandemic" dataDxfId="563" dataCellStyle="Comma"/>
    <tableColumn id="5" xr3:uid="{00000000-0010-0000-2F00-000005000000}" name="_x000a__x000a_April 2019 _x000a_Number of services, pre-pandemic" dataDxfId="562" dataCellStyle="Comma"/>
    <tableColumn id="6" xr3:uid="{00000000-0010-0000-2F00-000006000000}" name="_x000a__x000a_May 2019 _x000a_Number of services, pre-pandemic" dataDxfId="561" dataCellStyle="Comma"/>
    <tableColumn id="7" xr3:uid="{00000000-0010-0000-2F00-000007000000}" name="_x000a__x000a_June 2019_x000a_Number of services, pre-pandemic" dataDxfId="560" dataCellStyle="Comma"/>
    <tableColumn id="8" xr3:uid="{00000000-0010-0000-2F00-000008000000}" name="_x000a__x000a_July 2019_x000a_Number of services, pre-pandemic" dataDxfId="559" dataCellStyle="Comma"/>
    <tableColumn id="9" xr3:uid="{00000000-0010-0000-2F00-000009000000}" name="_x000a__x000a_August 2019_x000a_Number of services, pre-pandemic" dataDxfId="558" dataCellStyle="Comma"/>
    <tableColumn id="10" xr3:uid="{00000000-0010-0000-2F00-00000A000000}" name="_x000a__x000a_September 2019_x000a_Number of services, pre-pandemic" dataDxfId="557" dataCellStyle="Comma"/>
    <tableColumn id="11" xr3:uid="{00000000-0010-0000-2F00-00000B000000}" name="_x000a__x000a_October 2019_x000a_Number of services, pre-pandemic" dataDxfId="556" dataCellStyle="Comma"/>
    <tableColumn id="12" xr3:uid="{00000000-0010-0000-2F00-00000C000000}" name="_x000a__x000a_November 2019_x000a_Number of services, pre-pandemic" dataDxfId="555" dataCellStyle="Comma"/>
    <tableColumn id="13" xr3:uid="{00000000-0010-0000-2F00-00000D000000}" name="_x000a__x000a_December 2019_x000a_Number of services, pre-pandemic" dataDxfId="554" dataCellStyle="Comma"/>
    <tableColumn id="14" xr3:uid="{00000000-0010-0000-2F00-00000E000000}" name="January to December 2019 (monthly average)_x000a_Number of services, pre-pandemic" dataDxfId="553" dataCellStyle="Comma"/>
    <tableColumn id="15" xr3:uid="{00000000-0010-0000-2F00-00000F000000}" name="_x000a__x000a_March 2020_x000a_Number of services, pandemic period" dataDxfId="552" dataCellStyle="Comma"/>
    <tableColumn id="16" xr3:uid="{00000000-0010-0000-2F00-000010000000}" name="_x000a__x000a_April 2020_x000a_Number of services, pandemic period" dataDxfId="551" dataCellStyle="Comma"/>
    <tableColumn id="17" xr3:uid="{00000000-0010-0000-2F00-000011000000}" name="_x000a__x000a_May 2020_x000a_Number of services, pandemic period" dataDxfId="550" dataCellStyle="Comma"/>
    <tableColumn id="18" xr3:uid="{00000000-0010-0000-2F00-000012000000}" name="_x000a__x000a_June 2020_x000a_Number of services, pandemic period" dataDxfId="549" dataCellStyle="Comma"/>
    <tableColumn id="19" xr3:uid="{00000000-0010-0000-2F00-000013000000}" name="_x000a__x000a_July 2020_x000a_Number of services, pandemic period" dataDxfId="548" dataCellStyle="Comma"/>
    <tableColumn id="20" xr3:uid="{00000000-0010-0000-2F00-000014000000}" name="_x000a__x000a_August 2020 _x000a_Number of services, pandemic period" dataDxfId="547" dataCellStyle="Comma"/>
    <tableColumn id="21" xr3:uid="{00000000-0010-0000-2F00-000015000000}" name="_x000a__x000a_September 2020_x000a_Number of services, pandemic period" dataDxfId="546" dataCellStyle="Comma"/>
    <tableColumn id="22" xr3:uid="{00000000-0010-0000-2F00-000016000000}" name="_x000a__x000a_October 2020_x000a_Number of services, pandemic period" dataDxfId="545" dataCellStyle="Comma"/>
    <tableColumn id="23" xr3:uid="{00000000-0010-0000-2F00-000017000000}" name="_x000a__x000a_November 2020_x000a_Number of services, pandemic period" dataDxfId="544" dataCellStyle="Comma"/>
    <tableColumn id="24" xr3:uid="{00000000-0010-0000-2F00-000018000000}" name="_x000a__x000a_December 2020_x000a_Number of services, pandemic period" dataDxfId="543" dataCellStyle="Comma"/>
    <tableColumn id="25" xr3:uid="{00000000-0010-0000-2F00-000019000000}" name="_x000a__x000a_January 2021_x000a_Number of services, pandemic period" dataDxfId="542" dataCellStyle="Comma"/>
    <tableColumn id="26" xr3:uid="{00000000-0010-0000-2F00-00001A000000}" name="_x000a__x000a_February 2021_x000a_Number of services, pandemic period" dataDxfId="541" dataCellStyle="Comma"/>
    <tableColumn id="27" xr3:uid="{00000000-0010-0000-2F00-00001B000000}" name="_x000a__x000a_March 2021_x000a_Number of services, pandemic period" dataDxfId="540" dataCellStyle="Comma"/>
    <tableColumn id="28" xr3:uid="{00000000-0010-0000-2F00-00001C000000}" name="March 2020 to March 2021 (monthly average)_x000a_Number of services, pandemic period" dataDxfId="539" dataCellStyle="Percent"/>
    <tableColumn id="29" xr3:uid="{00000000-0010-0000-2F00-00001D000000}" name="_x000a_March 2019 to March 2020_x000a_Percentage change, pre-pandemic to pandemic period" dataDxfId="538" dataCellStyle="Percent"/>
    <tableColumn id="30" xr3:uid="{00000000-0010-0000-2F00-00001E000000}" name="_x000a_April 2019 to April 2020_x000a_Percentage change, pre-pandemic to pandemic period" dataDxfId="537" dataCellStyle="Percent"/>
    <tableColumn id="31" xr3:uid="{00000000-0010-0000-2F00-00001F000000}" name="_x000a_May 2019 to May 2020_x000a_Percentage change, pre-pandemic to pandemic period" dataDxfId="536" dataCellStyle="Percent"/>
    <tableColumn id="32" xr3:uid="{00000000-0010-0000-2F00-000020000000}" name="_x000a_June 2019 to June 2020_x000a_Percentage change, pre-pandemic to pandemic period" dataDxfId="535" dataCellStyle="Percent"/>
    <tableColumn id="33" xr3:uid="{00000000-0010-0000-2F00-000021000000}" name="_x000a_July 2019 to July 2020_x000a_Percentage change, pre-pandemic to pandemic period" dataDxfId="534" dataCellStyle="Percent"/>
    <tableColumn id="34" xr3:uid="{00000000-0010-0000-2F00-000022000000}" name="_x000a_August 2019 to August 2020_x000a_Percentage change, pre-pandemic to pandemic period" dataDxfId="533" dataCellStyle="Percent"/>
    <tableColumn id="35" xr3:uid="{00000000-0010-0000-2F00-000023000000}" name="_x000a_September 2019 to September 2020_x000a_Percentage change, pre-pandemic to pandemic period" dataDxfId="532" dataCellStyle="Percent"/>
    <tableColumn id="36" xr3:uid="{00000000-0010-0000-2F00-000024000000}" name="_x000a_October 2019 to October 2020_x000a_Percentage change, pre-pandemic to pandemic period" dataDxfId="531" dataCellStyle="Percent"/>
    <tableColumn id="37" xr3:uid="{00000000-0010-0000-2F00-000025000000}" name="_x000a_November 2019 to November 2020_x000a_Percentage change, pre-pandemic to pandemic period" dataDxfId="530" dataCellStyle="Percent"/>
    <tableColumn id="38" xr3:uid="{00000000-0010-0000-2F00-000026000000}" name="_x000a_December 2019 to December 2020_x000a_Percentage change, pre-pandemic to pandemic period" dataDxfId="529" dataCellStyle="Percent"/>
    <tableColumn id="39" xr3:uid="{00000000-0010-0000-2F00-000027000000}" name="_x000a_January 2019 to January 2021_x000a_Percentage change, pre-pandemic to pandemic period" dataDxfId="528" dataCellStyle="Percent"/>
    <tableColumn id="40" xr3:uid="{00000000-0010-0000-2F00-000028000000}" name="_x000a_February 2019 to February 2021_x000a_Percentage change, pre-pandemic to pandemic period" dataDxfId="527" dataCellStyle="Percent"/>
    <tableColumn id="41" xr3:uid="{00000000-0010-0000-2F00-000029000000}" name="_x000a_March 2019 to March 2021_x000a_Percentage change, pre-pandemic to pandemic period" dataDxfId="526" dataCellStyle="Percent"/>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0000000}" name="Table49" displayName="Table49" ref="A160:AO165" totalsRowShown="0" headerRowDxfId="525" dataDxfId="524" tableBorderDxfId="523" headerRowCellStyle="Header_row" dataCellStyle="Percent">
  <tableColumns count="41">
    <tableColumn id="1" xr3:uid="{00000000-0010-0000-3000-000001000000}" name="Family physicians service groups" dataDxfId="522"/>
    <tableColumn id="2" xr3:uid="{00000000-0010-0000-3000-000002000000}" name="_x000a__x000a_January 2019_x000a_Number of services, pre-pandemic" dataDxfId="521"/>
    <tableColumn id="3" xr3:uid="{00000000-0010-0000-3000-000003000000}" name="_x000a__x000a_February 2019_x000a_Number of services, pre-pandemic" dataDxfId="520"/>
    <tableColumn id="4" xr3:uid="{00000000-0010-0000-3000-000004000000}" name="_x000a__x000a_March 2019_x000a_Number of services, pre-pandemic" dataDxfId="519" dataCellStyle="Comma"/>
    <tableColumn id="5" xr3:uid="{00000000-0010-0000-3000-000005000000}" name="_x000a__x000a_April 2019 _x000a_Number of services, pre-pandemic" dataDxfId="518" dataCellStyle="Comma"/>
    <tableColumn id="6" xr3:uid="{00000000-0010-0000-3000-000006000000}" name="_x000a__x000a_May 2019 _x000a_Number of services, pre-pandemic" dataDxfId="517" dataCellStyle="Comma"/>
    <tableColumn id="7" xr3:uid="{00000000-0010-0000-3000-000007000000}" name="_x000a__x000a_June 2019_x000a_Number of services, pre-pandemic" dataDxfId="516" dataCellStyle="Comma"/>
    <tableColumn id="8" xr3:uid="{00000000-0010-0000-3000-000008000000}" name="_x000a__x000a_July 2019_x000a_Number of services, pre-pandemic" dataDxfId="515" dataCellStyle="Comma"/>
    <tableColumn id="9" xr3:uid="{00000000-0010-0000-3000-000009000000}" name="_x000a__x000a_August 2019_x000a_Number of services, pre-pandemic" dataDxfId="514" dataCellStyle="Comma"/>
    <tableColumn id="10" xr3:uid="{00000000-0010-0000-3000-00000A000000}" name="_x000a__x000a_September 2019_x000a_Number of services, pre-pandemic" dataDxfId="513" dataCellStyle="Comma"/>
    <tableColumn id="11" xr3:uid="{00000000-0010-0000-3000-00000B000000}" name="_x000a__x000a_October 2019_x000a_Number of services, pre-pandemic" dataDxfId="512" dataCellStyle="Comma"/>
    <tableColumn id="12" xr3:uid="{00000000-0010-0000-3000-00000C000000}" name="_x000a__x000a_November 2019_x000a_Number of services, pre-pandemic" dataDxfId="511" dataCellStyle="Comma"/>
    <tableColumn id="13" xr3:uid="{00000000-0010-0000-3000-00000D000000}" name="_x000a__x000a_December 2019_x000a_Number of services, pre-pandemic" dataDxfId="510" dataCellStyle="Comma"/>
    <tableColumn id="14" xr3:uid="{00000000-0010-0000-3000-00000E000000}" name="January to December 2019 (monthly average)_x000a_Number of services, pre-pandemic" dataDxfId="509" dataCellStyle="Comma"/>
    <tableColumn id="15" xr3:uid="{00000000-0010-0000-3000-00000F000000}" name="_x000a__x000a_March 2020_x000a_Number of services, pandemic period" dataDxfId="508" dataCellStyle="Comma"/>
    <tableColumn id="16" xr3:uid="{00000000-0010-0000-3000-000010000000}" name="_x000a__x000a_April 2020_x000a_Number of services, pandemic period" dataDxfId="507" dataCellStyle="Comma"/>
    <tableColumn id="17" xr3:uid="{00000000-0010-0000-3000-000011000000}" name="_x000a__x000a_May 2020_x000a_Number of services, pandemic period" dataDxfId="506" dataCellStyle="Comma"/>
    <tableColumn id="18" xr3:uid="{00000000-0010-0000-3000-000012000000}" name="_x000a__x000a_June 2020_x000a_Number of services, pandemic period" dataDxfId="505" dataCellStyle="Comma"/>
    <tableColumn id="19" xr3:uid="{00000000-0010-0000-3000-000013000000}" name="_x000a__x000a_July 2020_x000a_Number of services, pandemic period" dataDxfId="504" dataCellStyle="Comma"/>
    <tableColumn id="20" xr3:uid="{00000000-0010-0000-3000-000014000000}" name="_x000a__x000a_August 2020 _x000a_Number of services, pandemic period" dataDxfId="503" dataCellStyle="Comma"/>
    <tableColumn id="21" xr3:uid="{00000000-0010-0000-3000-000015000000}" name="_x000a__x000a_September 2020_x000a_Number of services, pandemic period" dataDxfId="502" dataCellStyle="Comma"/>
    <tableColumn id="22" xr3:uid="{00000000-0010-0000-3000-000016000000}" name="_x000a__x000a_October 2020_x000a_Number of services, pandemic period" dataDxfId="501" dataCellStyle="Comma"/>
    <tableColumn id="23" xr3:uid="{00000000-0010-0000-3000-000017000000}" name="_x000a__x000a_November 2020_x000a_Number of services, pandemic period" dataDxfId="500" dataCellStyle="Comma"/>
    <tableColumn id="24" xr3:uid="{00000000-0010-0000-3000-000018000000}" name="_x000a__x000a_December 2020_x000a_Number of services, pandemic period" dataDxfId="499" dataCellStyle="Comma"/>
    <tableColumn id="25" xr3:uid="{00000000-0010-0000-3000-000019000000}" name="_x000a__x000a_January 2021_x000a_Number of services, pandemic period" dataDxfId="498" dataCellStyle="Comma"/>
    <tableColumn id="26" xr3:uid="{00000000-0010-0000-3000-00001A000000}" name="_x000a__x000a_February 2021_x000a_Number of services, pandemic period" dataDxfId="497" dataCellStyle="Comma"/>
    <tableColumn id="27" xr3:uid="{00000000-0010-0000-3000-00001B000000}" name="_x000a__x000a_March 2021_x000a_Number of services, pandemic period" dataDxfId="496" dataCellStyle="Comma"/>
    <tableColumn id="28" xr3:uid="{00000000-0010-0000-3000-00001C000000}" name="March 2020 to March 2021 (monthly average)_x000a_Number of services, pandemic period" dataDxfId="495" dataCellStyle="Percent"/>
    <tableColumn id="29" xr3:uid="{00000000-0010-0000-3000-00001D000000}" name="_x000a_March 2019 to March 2020_x000a_Percentage change, pre-pandemic to pandemic period" dataDxfId="494" dataCellStyle="Percent"/>
    <tableColumn id="30" xr3:uid="{00000000-0010-0000-3000-00001E000000}" name="_x000a_April 2019 to April 2020_x000a_Percentage change, pre-pandemic to pandemic period" dataDxfId="493" dataCellStyle="Percent"/>
    <tableColumn id="31" xr3:uid="{00000000-0010-0000-3000-00001F000000}" name="_x000a_May 2019 to May 2020_x000a_Percentage change, pre-pandemic to pandemic period" dataDxfId="492" dataCellStyle="Percent"/>
    <tableColumn id="32" xr3:uid="{00000000-0010-0000-3000-000020000000}" name="_x000a_June 2019 to June 2020_x000a_Percentage change, pre-pandemic to pandemic period" dataDxfId="491" dataCellStyle="Percent"/>
    <tableColumn id="33" xr3:uid="{00000000-0010-0000-3000-000021000000}" name="_x000a_July 2019 to July 2020_x000a_Percentage change, pre-pandemic to pandemic period" dataDxfId="490" dataCellStyle="Percent"/>
    <tableColumn id="34" xr3:uid="{00000000-0010-0000-3000-000022000000}" name="_x000a_August 2019 to August 2020_x000a_Percentage change, pre-pandemic to pandemic period" dataDxfId="489" dataCellStyle="Percent"/>
    <tableColumn id="35" xr3:uid="{00000000-0010-0000-3000-000023000000}" name="_x000a_September 2019 to September 2020_x000a_Percentage change, pre-pandemic to pandemic period" dataDxfId="488" dataCellStyle="Percent"/>
    <tableColumn id="36" xr3:uid="{00000000-0010-0000-3000-000024000000}" name="_x000a_October 2019 to October 2020_x000a_Percentage change, pre-pandemic to pandemic period" dataDxfId="487" dataCellStyle="Percent"/>
    <tableColumn id="37" xr3:uid="{00000000-0010-0000-3000-000025000000}" name="_x000a_November 2019 to November 2020_x000a_Percentage change, pre-pandemic to pandemic period" dataDxfId="486" dataCellStyle="Percent"/>
    <tableColumn id="38" xr3:uid="{00000000-0010-0000-3000-000026000000}" name="_x000a_December 2019 to December 2020_x000a_Percentage change, pre-pandemic to pandemic period" dataDxfId="485" dataCellStyle="Percent"/>
    <tableColumn id="39" xr3:uid="{00000000-0010-0000-3000-000027000000}" name="_x000a_January 2019 to January 2021_x000a_Percentage change, pre-pandemic to pandemic period" dataDxfId="484" dataCellStyle="Percent"/>
    <tableColumn id="40" xr3:uid="{00000000-0010-0000-3000-000028000000}" name="_x000a_February 2019 to February 2021_x000a_Percentage change, pre-pandemic to pandemic period" dataDxfId="483" dataCellStyle="Percent"/>
    <tableColumn id="41" xr3:uid="{00000000-0010-0000-3000-000029000000}" name="_x000a_March 2019 to March 2021_x000a_Percentage change, pre-pandemic to pandemic period" dataDxfId="482" dataCellStyle="Percent"/>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88:AO93" totalsRowShown="0" headerRowDxfId="2365" dataDxfId="2364" tableBorderDxfId="2363" headerRowCellStyle="Header_row" dataCellStyle="Percent">
  <tableColumns count="41">
    <tableColumn id="1" xr3:uid="{00000000-0010-0000-0400-000001000000}" name="Family physicians service groups" dataDxfId="2362"/>
    <tableColumn id="2" xr3:uid="{00000000-0010-0000-0400-000002000000}" name="_x000a__x000a_January 2019_x000a_Number of services, pre-pandemic" dataDxfId="2361"/>
    <tableColumn id="3" xr3:uid="{00000000-0010-0000-0400-000003000000}" name="_x000a__x000a_February 2019_x000a_Number of services, pre-pandemic" dataDxfId="2360"/>
    <tableColumn id="4" xr3:uid="{00000000-0010-0000-0400-000004000000}" name="_x000a__x000a_March 2019_x000a_Number of services, pre-pandemic" dataDxfId="2359" dataCellStyle="Comma"/>
    <tableColumn id="5" xr3:uid="{00000000-0010-0000-0400-000005000000}" name="_x000a__x000a_April 2019 _x000a_Number of services, pre-pandemic" dataDxfId="2358" dataCellStyle="Comma"/>
    <tableColumn id="6" xr3:uid="{00000000-0010-0000-0400-000006000000}" name="_x000a__x000a_May 2019 _x000a_Number of services, pre-pandemic" dataDxfId="2357" dataCellStyle="Comma"/>
    <tableColumn id="7" xr3:uid="{00000000-0010-0000-0400-000007000000}" name="_x000a__x000a_June 2019_x000a_Number of services, pre-pandemic" dataDxfId="2356" dataCellStyle="Comma"/>
    <tableColumn id="8" xr3:uid="{00000000-0010-0000-0400-000008000000}" name="_x000a__x000a_July 2019_x000a_Number of services, pre-pandemic" dataDxfId="2355" dataCellStyle="Comma"/>
    <tableColumn id="9" xr3:uid="{00000000-0010-0000-0400-000009000000}" name="_x000a__x000a_August 2019_x000a_Number of services, pre-pandemic" dataDxfId="2354" dataCellStyle="Comma"/>
    <tableColumn id="10" xr3:uid="{00000000-0010-0000-0400-00000A000000}" name="_x000a__x000a_September 2019_x000a_Number of services, pre-pandemic" dataDxfId="2353" dataCellStyle="Comma"/>
    <tableColumn id="11" xr3:uid="{00000000-0010-0000-0400-00000B000000}" name="_x000a__x000a_October 2019_x000a_Number of services, pre-pandemic" dataDxfId="2352" dataCellStyle="Comma"/>
    <tableColumn id="12" xr3:uid="{00000000-0010-0000-0400-00000C000000}" name="_x000a__x000a_November 2019_x000a_Number of services, pre-pandemic" dataDxfId="2351" dataCellStyle="Comma"/>
    <tableColumn id="13" xr3:uid="{00000000-0010-0000-0400-00000D000000}" name="_x000a__x000a_December 2019_x000a_Number of services, pre-pandemic" dataDxfId="2350" dataCellStyle="Comma"/>
    <tableColumn id="14" xr3:uid="{00000000-0010-0000-0400-00000E000000}" name="January to December 2019 (monthly average)_x000a_Number of services, pre-pandemic" dataDxfId="2349" dataCellStyle="Comma"/>
    <tableColumn id="15" xr3:uid="{00000000-0010-0000-0400-00000F000000}" name="_x000a__x000a_March 2020_x000a_Number of services, pandemic period" dataDxfId="2348" dataCellStyle="Comma"/>
    <tableColumn id="16" xr3:uid="{00000000-0010-0000-0400-000010000000}" name="_x000a__x000a_April 2020_x000a_Number of services, pandemic period" dataDxfId="2347" dataCellStyle="Comma"/>
    <tableColumn id="17" xr3:uid="{00000000-0010-0000-0400-000011000000}" name="_x000a__x000a_May 2020_x000a_Number of services, pandemic period" dataDxfId="2346" dataCellStyle="Comma"/>
    <tableColumn id="18" xr3:uid="{00000000-0010-0000-0400-000012000000}" name="_x000a__x000a_June 2020_x000a_Number of services, pandemic period" dataDxfId="2345" dataCellStyle="Comma"/>
    <tableColumn id="19" xr3:uid="{00000000-0010-0000-0400-000013000000}" name="_x000a__x000a_July 2020_x000a_Number of services, pandemic period" dataDxfId="2344" dataCellStyle="Comma"/>
    <tableColumn id="20" xr3:uid="{00000000-0010-0000-0400-000014000000}" name="_x000a__x000a_August 2020 _x000a_Number of services, pandemic period" dataDxfId="2343" dataCellStyle="Comma"/>
    <tableColumn id="21" xr3:uid="{00000000-0010-0000-0400-000015000000}" name="_x000a__x000a_September 2020_x000a_Number of services, pandemic period" dataDxfId="2342" dataCellStyle="Comma"/>
    <tableColumn id="22" xr3:uid="{00000000-0010-0000-0400-000016000000}" name="_x000a__x000a_October 2020_x000a_Number of services, pandemic period" dataDxfId="2341" dataCellStyle="Comma"/>
    <tableColumn id="23" xr3:uid="{00000000-0010-0000-0400-000017000000}" name="_x000a__x000a_November 2020_x000a_Number of services, pandemic period" dataDxfId="2340" dataCellStyle="Comma"/>
    <tableColumn id="24" xr3:uid="{00000000-0010-0000-0400-000018000000}" name="_x000a__x000a_December 2020_x000a_Number of services, pandemic period" dataDxfId="2339" dataCellStyle="Comma"/>
    <tableColumn id="25" xr3:uid="{00000000-0010-0000-0400-000019000000}" name="_x000a__x000a_January 2021_x000a_Number of services, pandemic period" dataDxfId="2338" dataCellStyle="Comma"/>
    <tableColumn id="26" xr3:uid="{00000000-0010-0000-0400-00001A000000}" name="_x000a__x000a_February 2021_x000a_Number of services, pandemic period" dataDxfId="2337" dataCellStyle="Comma"/>
    <tableColumn id="27" xr3:uid="{00000000-0010-0000-0400-00001B000000}" name="_x000a__x000a_March 2021_x000a_Number of services, pandemic period" dataDxfId="2336" dataCellStyle="Comma"/>
    <tableColumn id="28" xr3:uid="{00000000-0010-0000-0400-00001C000000}" name="March 2020 to March 2021 (monthly average)_x000a_Number of services, pandemic period" dataDxfId="2335" dataCellStyle="Percent"/>
    <tableColumn id="29" xr3:uid="{00000000-0010-0000-0400-00001D000000}" name="_x000a_March 2019 to March 2020_x000a_Percentage change, pre-pandemic to pandemic period" dataDxfId="2334" dataCellStyle="Percent"/>
    <tableColumn id="30" xr3:uid="{00000000-0010-0000-0400-00001E000000}" name="_x000a_April 2019 to April 2020_x000a_Percentage change, pre-pandemic to pandemic period" dataDxfId="2333" dataCellStyle="Percent"/>
    <tableColumn id="31" xr3:uid="{00000000-0010-0000-0400-00001F000000}" name="_x000a_May 2019 to May 2020_x000a_Percentage change, pre-pandemic to pandemic period" dataDxfId="2332" dataCellStyle="Percent"/>
    <tableColumn id="32" xr3:uid="{00000000-0010-0000-0400-000020000000}" name="_x000a_June 2019 to June 2020_x000a_Percentage change, pre-pandemic to pandemic period" dataDxfId="2331" dataCellStyle="Percent"/>
    <tableColumn id="33" xr3:uid="{00000000-0010-0000-0400-000021000000}" name="_x000a_July 2019 to July 2020_x000a_Percentage change, pre-pandemic to pandemic period" dataDxfId="2330" dataCellStyle="Percent"/>
    <tableColumn id="34" xr3:uid="{00000000-0010-0000-0400-000022000000}" name="_x000a_August 2019 to August 2020_x000a_Percentage change, pre-pandemic to pandemic period" dataDxfId="2329" dataCellStyle="Percent"/>
    <tableColumn id="35" xr3:uid="{00000000-0010-0000-0400-000023000000}" name="_x000a_September 2019 to September 2020_x000a_Percentage change, pre-pandemic to pandemic period" dataDxfId="2328" dataCellStyle="Percent"/>
    <tableColumn id="36" xr3:uid="{00000000-0010-0000-0400-000024000000}" name="_x000a_October 2019 to October 2020_x000a_Percentage change, pre-pandemic to pandemic period" dataDxfId="2327" dataCellStyle="Percent"/>
    <tableColumn id="37" xr3:uid="{00000000-0010-0000-0400-000025000000}" name="_x000a_November 2019 to November 2020_x000a_Percentage change, pre-pandemic to pandemic period" dataDxfId="2326" dataCellStyle="Percent"/>
    <tableColumn id="38" xr3:uid="{00000000-0010-0000-0400-000026000000}" name="_x000a_December 2019 to December 2020_x000a_Percentage change, pre-pandemic to pandemic period" dataDxfId="2325" dataCellStyle="Percent"/>
    <tableColumn id="39" xr3:uid="{00000000-0010-0000-0400-000027000000}" name="_x000a_January 2019 to January 2021_x000a_Percentage change, pre-pandemic to pandemic period" dataDxfId="2324" dataCellStyle="Percent"/>
    <tableColumn id="40" xr3:uid="{00000000-0010-0000-0400-000028000000}" name="_x000a_February 2019 to February 2021_x000a_Percentage change, pre-pandemic to pandemic period" dataDxfId="2323" dataCellStyle="Percent"/>
    <tableColumn id="41" xr3:uid="{00000000-0010-0000-0400-000029000000}" name="_x000a_March 2019 to March 2021_x000a_Percentage change, pre-pandemic to pandemic period" dataDxfId="2322" dataCellStyle="Percent"/>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1000000}" name="Table50" displayName="Table50" ref="A179:AO184" totalsRowShown="0" headerRowDxfId="481" dataDxfId="480" tableBorderDxfId="479" headerRowCellStyle="Header_row" dataCellStyle="Percent">
  <tableColumns count="41">
    <tableColumn id="1" xr3:uid="{00000000-0010-0000-3100-000001000000}" name="Family physicians service groups" dataDxfId="478"/>
    <tableColumn id="2" xr3:uid="{00000000-0010-0000-3100-000002000000}" name="_x000a__x000a_January 2019_x000a_Number of services, pre-pandemic" dataDxfId="477"/>
    <tableColumn id="3" xr3:uid="{00000000-0010-0000-3100-000003000000}" name="_x000a__x000a_February 2019_x000a_Number of services, pre-pandemic" dataDxfId="476"/>
    <tableColumn id="4" xr3:uid="{00000000-0010-0000-3100-000004000000}" name="_x000a__x000a_March 2019_x000a_Number of services, pre-pandemic" dataDxfId="475" dataCellStyle="Comma"/>
    <tableColumn id="5" xr3:uid="{00000000-0010-0000-3100-000005000000}" name="_x000a__x000a_April 2019 _x000a_Number of services, pre-pandemic" dataDxfId="474" dataCellStyle="Comma"/>
    <tableColumn id="6" xr3:uid="{00000000-0010-0000-3100-000006000000}" name="_x000a__x000a_May 2019 _x000a_Number of services, pre-pandemic" dataDxfId="473" dataCellStyle="Comma"/>
    <tableColumn id="7" xr3:uid="{00000000-0010-0000-3100-000007000000}" name="_x000a__x000a_June 2019_x000a_Number of services, pre-pandemic" dataDxfId="472" dataCellStyle="Comma"/>
    <tableColumn id="8" xr3:uid="{00000000-0010-0000-3100-000008000000}" name="_x000a__x000a_July 2019_x000a_Number of services, pre-pandemic" dataDxfId="471" dataCellStyle="Comma"/>
    <tableColumn id="9" xr3:uid="{00000000-0010-0000-3100-000009000000}" name="_x000a__x000a_August 2019_x000a_Number of services, pre-pandemic" dataDxfId="470" dataCellStyle="Comma"/>
    <tableColumn id="10" xr3:uid="{00000000-0010-0000-3100-00000A000000}" name="_x000a__x000a_September 2019_x000a_Number of services, pre-pandemic" dataDxfId="469" dataCellStyle="Comma"/>
    <tableColumn id="11" xr3:uid="{00000000-0010-0000-3100-00000B000000}" name="_x000a__x000a_October 2019_x000a_Number of services, pre-pandemic" dataDxfId="468" dataCellStyle="Comma"/>
    <tableColumn id="12" xr3:uid="{00000000-0010-0000-3100-00000C000000}" name="_x000a__x000a_November 2019_x000a_Number of services, pre-pandemic" dataDxfId="467" dataCellStyle="Comma"/>
    <tableColumn id="13" xr3:uid="{00000000-0010-0000-3100-00000D000000}" name="_x000a__x000a_December 2019_x000a_Number of services, pre-pandemic" dataDxfId="466" dataCellStyle="Comma"/>
    <tableColumn id="14" xr3:uid="{00000000-0010-0000-3100-00000E000000}" name="January to December 2019 (monthly average)_x000a_Number of services, pre-pandemic" dataDxfId="465" dataCellStyle="Comma"/>
    <tableColumn id="15" xr3:uid="{00000000-0010-0000-3100-00000F000000}" name="_x000a__x000a_March 2020_x000a_Number of services, pandemic period" dataDxfId="464" dataCellStyle="Comma"/>
    <tableColumn id="16" xr3:uid="{00000000-0010-0000-3100-000010000000}" name="_x000a__x000a_April 2020_x000a_Number of services, pandemic period" dataDxfId="463" dataCellStyle="Comma"/>
    <tableColumn id="17" xr3:uid="{00000000-0010-0000-3100-000011000000}" name="_x000a__x000a_May 2020_x000a_Number of services, pandemic period" dataDxfId="462" dataCellStyle="Comma"/>
    <tableColumn id="18" xr3:uid="{00000000-0010-0000-3100-000012000000}" name="_x000a__x000a_June 2020_x000a_Number of services, pandemic period" dataDxfId="461" dataCellStyle="Comma"/>
    <tableColumn id="19" xr3:uid="{00000000-0010-0000-3100-000013000000}" name="_x000a__x000a_July 2020_x000a_Number of services, pandemic period" dataDxfId="460" dataCellStyle="Comma"/>
    <tableColumn id="20" xr3:uid="{00000000-0010-0000-3100-000014000000}" name="_x000a__x000a_August 2020 _x000a_Number of services, pandemic period" dataDxfId="459" dataCellStyle="Comma"/>
    <tableColumn id="21" xr3:uid="{00000000-0010-0000-3100-000015000000}" name="_x000a__x000a_September 2020_x000a_Number of services, pandemic period" dataDxfId="458" dataCellStyle="Comma"/>
    <tableColumn id="22" xr3:uid="{00000000-0010-0000-3100-000016000000}" name="_x000a__x000a_October 2020_x000a_Number of services, pandemic period" dataDxfId="457" dataCellStyle="Comma"/>
    <tableColumn id="23" xr3:uid="{00000000-0010-0000-3100-000017000000}" name="_x000a__x000a_November 2020_x000a_Number of services, pandemic period" dataDxfId="456" dataCellStyle="Comma"/>
    <tableColumn id="24" xr3:uid="{00000000-0010-0000-3100-000018000000}" name="_x000a__x000a_December 2020_x000a_Number of services, pandemic period" dataDxfId="455" dataCellStyle="Comma"/>
    <tableColumn id="25" xr3:uid="{00000000-0010-0000-3100-000019000000}" name="_x000a__x000a_January 2021_x000a_Number of services, pandemic period" dataDxfId="454" dataCellStyle="Comma"/>
    <tableColumn id="26" xr3:uid="{00000000-0010-0000-3100-00001A000000}" name="_x000a__x000a_February 2021_x000a_Number of services, pandemic period" dataDxfId="453" dataCellStyle="Comma"/>
    <tableColumn id="27" xr3:uid="{00000000-0010-0000-3100-00001B000000}" name="_x000a__x000a_March 2021_x000a_Number of services, pandemic period" dataDxfId="452" dataCellStyle="Comma"/>
    <tableColumn id="28" xr3:uid="{00000000-0010-0000-3100-00001C000000}" name="March 2020 to March 2021 (monthly average)_x000a_Number of services, pandemic period" dataDxfId="451" dataCellStyle="Percent"/>
    <tableColumn id="29" xr3:uid="{00000000-0010-0000-3100-00001D000000}" name="_x000a_March 2019 to March 2020_x000a_Percentage change, pre-pandemic to pandemic period" dataDxfId="450" dataCellStyle="Percent"/>
    <tableColumn id="30" xr3:uid="{00000000-0010-0000-3100-00001E000000}" name="_x000a_April 2019 to April 2020_x000a_Percentage change, pre-pandemic to pandemic period" dataDxfId="449" dataCellStyle="Percent"/>
    <tableColumn id="31" xr3:uid="{00000000-0010-0000-3100-00001F000000}" name="_x000a_May 2019 to May 2020_x000a_Percentage change, pre-pandemic to pandemic period" dataDxfId="448" dataCellStyle="Percent"/>
    <tableColumn id="32" xr3:uid="{00000000-0010-0000-3100-000020000000}" name="_x000a_June 2019 to June 2020_x000a_Percentage change, pre-pandemic to pandemic period" dataDxfId="447" dataCellStyle="Percent"/>
    <tableColumn id="33" xr3:uid="{00000000-0010-0000-3100-000021000000}" name="_x000a_July 2019 to July 2020_x000a_Percentage change, pre-pandemic to pandemic period" dataDxfId="446" dataCellStyle="Percent"/>
    <tableColumn id="34" xr3:uid="{00000000-0010-0000-3100-000022000000}" name="_x000a_August 2019 to August 2020_x000a_Percentage change, pre-pandemic to pandemic period" dataDxfId="445" dataCellStyle="Percent"/>
    <tableColumn id="35" xr3:uid="{00000000-0010-0000-3100-000023000000}" name="_x000a_September 2019 to September 2020_x000a_Percentage change, pre-pandemic to pandemic period" dataDxfId="444" dataCellStyle="Percent"/>
    <tableColumn id="36" xr3:uid="{00000000-0010-0000-3100-000024000000}" name="_x000a_October 2019 to October 2020_x000a_Percentage change, pre-pandemic to pandemic period" dataDxfId="443" dataCellStyle="Percent"/>
    <tableColumn id="37" xr3:uid="{00000000-0010-0000-3100-000025000000}" name="_x000a_November 2019 to November 2020_x000a_Percentage change, pre-pandemic to pandemic period" dataDxfId="442" dataCellStyle="Percent"/>
    <tableColumn id="38" xr3:uid="{00000000-0010-0000-3100-000026000000}" name="_x000a_December 2019 to December 2020_x000a_Percentage change, pre-pandemic to pandemic period" dataDxfId="441" dataCellStyle="Percent"/>
    <tableColumn id="39" xr3:uid="{00000000-0010-0000-3100-000027000000}" name="_x000a_January 2019 to January 2021_x000a_Percentage change, pre-pandemic to pandemic period" dataDxfId="440" dataCellStyle="Percent"/>
    <tableColumn id="40" xr3:uid="{00000000-0010-0000-3100-000028000000}" name="_x000a_February 2019 to February 2021_x000a_Percentage change, pre-pandemic to pandemic period" dataDxfId="439" dataCellStyle="Percent"/>
    <tableColumn id="41" xr3:uid="{00000000-0010-0000-3100-000029000000}" name="_x000a_March 2019 to March 2021_x000a_Percentage change, pre-pandemic to pandemic period" dataDxfId="438" dataCellStyle="Percent"/>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2000000}" name="Table51" displayName="Table51" ref="A5:AO11" totalsRowShown="0" headerRowDxfId="437" dataDxfId="436" tableBorderDxfId="435" headerRowCellStyle="Header_row" dataCellStyle="Comma">
  <tableColumns count="41">
    <tableColumn id="1" xr3:uid="{00000000-0010-0000-3200-000001000000}" name="Family physicians service groups" dataDxfId="434"/>
    <tableColumn id="2" xr3:uid="{00000000-0010-0000-3200-000002000000}" name="_x000a__x000a_January 2019_x000a_Number of services, pre-pandemic" dataDxfId="433"/>
    <tableColumn id="3" xr3:uid="{00000000-0010-0000-3200-000003000000}" name="_x000a__x000a_February 2019_x000a_Number of services, pre-pandemic" dataDxfId="432"/>
    <tableColumn id="4" xr3:uid="{00000000-0010-0000-3200-000004000000}" name="_x000a__x000a_March 2019_x000a_Number of services, pre-pandemic" dataDxfId="431" dataCellStyle="Comma"/>
    <tableColumn id="5" xr3:uid="{00000000-0010-0000-3200-000005000000}" name="_x000a__x000a_April 2019 _x000a_Number of services, pre-pandemic" dataDxfId="430" dataCellStyle="Comma"/>
    <tableColumn id="6" xr3:uid="{00000000-0010-0000-3200-000006000000}" name="_x000a__x000a_May 2019 _x000a_Number of services, pre-pandemic" dataDxfId="429" dataCellStyle="Comma"/>
    <tableColumn id="7" xr3:uid="{00000000-0010-0000-3200-000007000000}" name="_x000a__x000a_June 2019_x000a_Number of services, pre-pandemic" dataDxfId="428" dataCellStyle="Comma"/>
    <tableColumn id="8" xr3:uid="{00000000-0010-0000-3200-000008000000}" name="_x000a__x000a_July 2019_x000a_Number of services, pre-pandemic" dataDxfId="427" dataCellStyle="Comma"/>
    <tableColumn id="9" xr3:uid="{00000000-0010-0000-3200-000009000000}" name="_x000a__x000a_August 2019_x000a_Number of services, pre-pandemic" dataDxfId="426" dataCellStyle="Comma"/>
    <tableColumn id="10" xr3:uid="{00000000-0010-0000-3200-00000A000000}" name="_x000a__x000a_September 2019_x000a_Number of services, pre-pandemic" dataDxfId="425" dataCellStyle="Comma"/>
    <tableColumn id="11" xr3:uid="{00000000-0010-0000-3200-00000B000000}" name="_x000a__x000a_October 2019_x000a_Number of services, pre-pandemic" dataDxfId="424" dataCellStyle="Comma"/>
    <tableColumn id="12" xr3:uid="{00000000-0010-0000-3200-00000C000000}" name="_x000a__x000a_November 2019_x000a_Number of services, pre-pandemic" dataDxfId="423" dataCellStyle="Comma"/>
    <tableColumn id="13" xr3:uid="{00000000-0010-0000-3200-00000D000000}" name="_x000a__x000a_December 2019_x000a_Number of services, pre-pandemic" dataDxfId="422" dataCellStyle="Comma"/>
    <tableColumn id="14" xr3:uid="{00000000-0010-0000-3200-00000E000000}" name="January to December 2019 (monthly average)_x000a_Number of services, pre-pandemic" dataDxfId="421" dataCellStyle="Comma"/>
    <tableColumn id="15" xr3:uid="{00000000-0010-0000-3200-00000F000000}" name="_x000a__x000a_March 2020_x000a_Number of services, pandemic period" dataDxfId="420" dataCellStyle="Comma"/>
    <tableColumn id="16" xr3:uid="{00000000-0010-0000-3200-000010000000}" name="_x000a__x000a_April 2020_x000a_Number of services, pandemic period" dataDxfId="419" dataCellStyle="Comma"/>
    <tableColumn id="17" xr3:uid="{00000000-0010-0000-3200-000011000000}" name="_x000a__x000a_May 2020_x000a_Number of services, pandemic period" dataDxfId="418" dataCellStyle="Comma"/>
    <tableColumn id="18" xr3:uid="{00000000-0010-0000-3200-000012000000}" name="_x000a__x000a_June 2020_x000a_Number of services, pandemic period" dataDxfId="417" dataCellStyle="Comma"/>
    <tableColumn id="19" xr3:uid="{00000000-0010-0000-3200-000013000000}" name="_x000a__x000a_July 2020_x000a_Number of services, pandemic period" dataDxfId="416" dataCellStyle="Comma"/>
    <tableColumn id="20" xr3:uid="{00000000-0010-0000-3200-000014000000}" name="_x000a__x000a_August 2020 _x000a_Number of services, pandemic period" dataDxfId="415" dataCellStyle="Comma"/>
    <tableColumn id="21" xr3:uid="{00000000-0010-0000-3200-000015000000}" name="_x000a__x000a_September 2020_x000a_Number of services, pandemic period" dataDxfId="414" dataCellStyle="Comma"/>
    <tableColumn id="22" xr3:uid="{00000000-0010-0000-3200-000016000000}" name="_x000a__x000a_October 2020_x000a_Number of services, pandemic period" dataDxfId="413" dataCellStyle="Comma"/>
    <tableColumn id="23" xr3:uid="{00000000-0010-0000-3200-000017000000}" name="_x000a__x000a_November 2020_x000a_Number of services, pandemic period" dataDxfId="412" dataCellStyle="Comma"/>
    <tableColumn id="24" xr3:uid="{00000000-0010-0000-3200-000018000000}" name="_x000a__x000a_December 2020_x000a_Number of services, pandemic period" dataDxfId="411" dataCellStyle="Comma"/>
    <tableColumn id="25" xr3:uid="{00000000-0010-0000-3200-000019000000}" name="_x000a__x000a_January 2021_x000a_Number of services, pandemic period" dataDxfId="410" dataCellStyle="Comma"/>
    <tableColumn id="26" xr3:uid="{00000000-0010-0000-3200-00001A000000}" name="_x000a__x000a_February 2021_x000a_Number of services, pandemic period" dataDxfId="409" dataCellStyle="Comma"/>
    <tableColumn id="27" xr3:uid="{00000000-0010-0000-3200-00001B000000}" name="_x000a__x000a_March 2021_x000a_Number of services, pandemic period" dataDxfId="408" dataCellStyle="Comma"/>
    <tableColumn id="28" xr3:uid="{00000000-0010-0000-3200-00001C000000}" name="March to December 2020 (monthly average)_x000a_Number of services, pandemic period" dataDxfId="407"/>
    <tableColumn id="29" xr3:uid="{00000000-0010-0000-3200-00001D000000}" name="_x000a_March 2019 to March 2020_x000a_Percentage change, pre-pandemic to pandemic period" dataDxfId="406" dataCellStyle="Percent"/>
    <tableColumn id="30" xr3:uid="{00000000-0010-0000-3200-00001E000000}" name="_x000a_April 2019 to April 2020_x000a_Percentage change, pre-pandemic to pandemic period" dataDxfId="405" dataCellStyle="Percent"/>
    <tableColumn id="31" xr3:uid="{00000000-0010-0000-3200-00001F000000}" name="_x000a_May 2019 to May 2020_x000a_Percentage change, pre-pandemic to pandemic period" dataDxfId="404" dataCellStyle="Percent"/>
    <tableColumn id="32" xr3:uid="{00000000-0010-0000-3200-000020000000}" name="_x000a_June 2019 to June 2020_x000a_Percentage change, pre-pandemic to pandemic period" dataDxfId="403" dataCellStyle="Percent"/>
    <tableColumn id="33" xr3:uid="{00000000-0010-0000-3200-000021000000}" name="_x000a_July 2019 to July 2020_x000a_Percentage change, pre-pandemic to pandemic period" dataDxfId="402" dataCellStyle="Percent"/>
    <tableColumn id="34" xr3:uid="{00000000-0010-0000-3200-000022000000}" name="_x000a_August 2019 to August 2020_x000a_Percentage change, pre-pandemic to pandemic period" dataDxfId="401" dataCellStyle="Percent"/>
    <tableColumn id="35" xr3:uid="{00000000-0010-0000-3200-000023000000}" name="_x000a_September 2019 to September 2020_x000a_Percentage change, pre-pandemic to pandemic period" dataDxfId="400" dataCellStyle="Percent"/>
    <tableColumn id="36" xr3:uid="{00000000-0010-0000-3200-000024000000}" name="_x000a_October 2019 to October 2020_x000a_Percentage change, pre-pandemic to pandemic period" dataDxfId="399" dataCellStyle="Percent"/>
    <tableColumn id="37" xr3:uid="{00000000-0010-0000-3200-000025000000}" name="_x000a_November 2019 to November 2020_x000a_Percentage change, pre-pandemic to pandemic period" dataDxfId="398" dataCellStyle="Percent"/>
    <tableColumn id="38" xr3:uid="{00000000-0010-0000-3200-000026000000}" name="_x000a_December 2019 to December 2020_x000a_Percentage change, pre-pandemic to pandemic period" dataDxfId="397" dataCellStyle="Percent"/>
    <tableColumn id="39" xr3:uid="{00000000-0010-0000-3200-000027000000}" name="_x000a_January 2019 to January 2021_x000a_Percentage change, pre-pandemic to pandemic period" dataDxfId="396" dataCellStyle="Comma"/>
    <tableColumn id="40" xr3:uid="{00000000-0010-0000-3200-000028000000}" name="_x000a_February 2019 to February 2021_x000a_Percentage change, pre-pandemic to pandemic period" dataDxfId="395" dataCellStyle="Comma"/>
    <tableColumn id="41" xr3:uid="{00000000-0010-0000-3200-000029000000}" name="_x000a_March 2019 to March 2021_x000a_Percentage change, pre-pandemic to pandemic period" dataDxfId="394" dataCellStyle="Comma"/>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3000000}" name="Table52" displayName="Table52" ref="A27:AO33" totalsRowShown="0" headerRowDxfId="393" dataDxfId="392" tableBorderDxfId="391" headerRowCellStyle="Header_row" dataCellStyle="Comma">
  <tableColumns count="41">
    <tableColumn id="1" xr3:uid="{00000000-0010-0000-3300-000001000000}" name="Medical specialists service groups" dataDxfId="390"/>
    <tableColumn id="2" xr3:uid="{00000000-0010-0000-3300-000002000000}" name="_x000a__x000a_January 2019_x000a_Number of services, pre-pandemic"/>
    <tableColumn id="3" xr3:uid="{00000000-0010-0000-3300-000003000000}" name="_x000a__x000a_February 2019_x000a_Number of services, pre-pandemic"/>
    <tableColumn id="4" xr3:uid="{00000000-0010-0000-3300-000004000000}" name="_x000a__x000a_March 2019_x000a_Number of services, pre-pandemic" dataDxfId="389" dataCellStyle="Comma"/>
    <tableColumn id="5" xr3:uid="{00000000-0010-0000-3300-000005000000}" name="_x000a__x000a_April 2019 _x000a_Number of services, pre-pandemic" dataDxfId="388" dataCellStyle="Comma"/>
    <tableColumn id="6" xr3:uid="{00000000-0010-0000-3300-000006000000}" name="_x000a__x000a_May 2019 _x000a_Number of services, pre-pandemic" dataDxfId="387" dataCellStyle="Comma"/>
    <tableColumn id="7" xr3:uid="{00000000-0010-0000-3300-000007000000}" name="_x000a__x000a_June 2019_x000a_Number of services, pre-pandemic" dataDxfId="386" dataCellStyle="Comma"/>
    <tableColumn id="8" xr3:uid="{00000000-0010-0000-3300-000008000000}" name="_x000a__x000a_July 2019_x000a_Number of services, pre-pandemic" dataDxfId="385" dataCellStyle="Comma"/>
    <tableColumn id="9" xr3:uid="{00000000-0010-0000-3300-000009000000}" name="_x000a__x000a_August 2019_x000a_Number of services, pre-pandemic" dataDxfId="384" dataCellStyle="Comma"/>
    <tableColumn id="10" xr3:uid="{00000000-0010-0000-3300-00000A000000}" name="_x000a__x000a_September 2019_x000a_Number of services, pre-pandemic" dataDxfId="383" dataCellStyle="Comma"/>
    <tableColumn id="11" xr3:uid="{00000000-0010-0000-3300-00000B000000}" name="_x000a__x000a_October 2019_x000a_Number of services, pre-pandemic" dataDxfId="382" dataCellStyle="Comma"/>
    <tableColumn id="12" xr3:uid="{00000000-0010-0000-3300-00000C000000}" name="_x000a__x000a_November 2019_x000a_Number of services, pre-pandemic" dataDxfId="381" dataCellStyle="Comma"/>
    <tableColumn id="13" xr3:uid="{00000000-0010-0000-3300-00000D000000}" name="_x000a__x000a_December 2019_x000a_Number of services, pre-pandemic" dataDxfId="380" dataCellStyle="Comma"/>
    <tableColumn id="14" xr3:uid="{00000000-0010-0000-3300-00000E000000}" name="January to December 2019 (monthly average)_x000a_Number of services, pre-pandemic" dataDxfId="379" dataCellStyle="Comma"/>
    <tableColumn id="15" xr3:uid="{00000000-0010-0000-3300-00000F000000}" name="_x000a__x000a_March 2020_x000a_Number of services, pandemic period" dataDxfId="378" dataCellStyle="Comma"/>
    <tableColumn id="16" xr3:uid="{00000000-0010-0000-3300-000010000000}" name="_x000a__x000a_April 2020_x000a_Number of services, pandemic period" dataDxfId="377" dataCellStyle="Comma"/>
    <tableColumn id="17" xr3:uid="{00000000-0010-0000-3300-000011000000}" name="_x000a__x000a_May 2020_x000a_Number of services, pandemic period" dataDxfId="376" dataCellStyle="Comma"/>
    <tableColumn id="18" xr3:uid="{00000000-0010-0000-3300-000012000000}" name="_x000a__x000a_June 2020_x000a_Number of services, pandemic period" dataDxfId="375" dataCellStyle="Comma"/>
    <tableColumn id="19" xr3:uid="{00000000-0010-0000-3300-000013000000}" name="_x000a__x000a_July 2020_x000a_Number of services, pandemic period" dataDxfId="374" dataCellStyle="Comma"/>
    <tableColumn id="20" xr3:uid="{00000000-0010-0000-3300-000014000000}" name="_x000a__x000a_August 2020 _x000a_Number of services, pandemic period" dataDxfId="373" dataCellStyle="Comma"/>
    <tableColumn id="21" xr3:uid="{00000000-0010-0000-3300-000015000000}" name="_x000a__x000a_September 2020_x000a_Number of services, pandemic period" dataDxfId="372" dataCellStyle="Comma"/>
    <tableColumn id="22" xr3:uid="{00000000-0010-0000-3300-000016000000}" name="_x000a__x000a_October 2020_x000a_Number of services, pandemic period" dataDxfId="371" dataCellStyle="Comma"/>
    <tableColumn id="23" xr3:uid="{00000000-0010-0000-3300-000017000000}" name="_x000a__x000a_November 2020_x000a_Number of services, pandemic period" dataDxfId="370" dataCellStyle="Comma"/>
    <tableColumn id="24" xr3:uid="{00000000-0010-0000-3300-000018000000}" name="_x000a__x000a_December 2020_x000a_Number of services, pandemic period" dataDxfId="369" dataCellStyle="Comma"/>
    <tableColumn id="25" xr3:uid="{00000000-0010-0000-3300-000019000000}" name="_x000a__x000a_January 2021_x000a_Number of services, pandemic period" dataDxfId="368" dataCellStyle="Comma"/>
    <tableColumn id="26" xr3:uid="{00000000-0010-0000-3300-00001A000000}" name="_x000a__x000a_February 2021_x000a_Number of services, pandemic period" dataDxfId="367" dataCellStyle="Comma"/>
    <tableColumn id="27" xr3:uid="{00000000-0010-0000-3300-00001B000000}" name="_x000a__x000a_March 2021_x000a_Number of services, pandemic period" dataDxfId="366" dataCellStyle="Comma"/>
    <tableColumn id="28" xr3:uid="{00000000-0010-0000-3300-00001C000000}" name="March to December 2020 (monthly average)_x000a_Number of services, pandemic period" dataDxfId="365" dataCellStyle="Comma"/>
    <tableColumn id="29" xr3:uid="{00000000-0010-0000-3300-00001D000000}" name="_x000a_March 2019 to March 2020_x000a_Percentage change, pre-pandemic to pandemic period" dataDxfId="364" dataCellStyle="Comma"/>
    <tableColumn id="30" xr3:uid="{00000000-0010-0000-3300-00001E000000}" name="_x000a_April 2019 to April 2020_x000a_Percentage change, pre-pandemic to pandemic period" dataDxfId="363" dataCellStyle="Comma"/>
    <tableColumn id="31" xr3:uid="{00000000-0010-0000-3300-00001F000000}" name="_x000a_May 2019 to May 2020_x000a_Percentage change, pre-pandemic to pandemic period" dataDxfId="362" dataCellStyle="Comma"/>
    <tableColumn id="32" xr3:uid="{00000000-0010-0000-3300-000020000000}" name="_x000a_June 2019 to June 2020_x000a_Percentage change, pre-pandemic to pandemic period" dataDxfId="361" dataCellStyle="Comma"/>
    <tableColumn id="33" xr3:uid="{00000000-0010-0000-3300-000021000000}" name="_x000a_July 2019 to July 2020_x000a_Percentage change, pre-pandemic to pandemic period" dataDxfId="360" dataCellStyle="Comma"/>
    <tableColumn id="34" xr3:uid="{00000000-0010-0000-3300-000022000000}" name="_x000a_August 2019 to August 2020_x000a_Percentage change, pre-pandemic to pandemic period" dataDxfId="359" dataCellStyle="Comma"/>
    <tableColumn id="35" xr3:uid="{00000000-0010-0000-3300-000023000000}" name="_x000a_September 2019 to September 2020_x000a_Percentage change, pre-pandemic to pandemic period" dataDxfId="358" dataCellStyle="Comma"/>
    <tableColumn id="36" xr3:uid="{00000000-0010-0000-3300-000024000000}" name="_x000a_October 2019 to October 2020_x000a_Percentage change, pre-pandemic to pandemic period" dataDxfId="357" dataCellStyle="Comma"/>
    <tableColumn id="37" xr3:uid="{00000000-0010-0000-3300-000025000000}" name="_x000a_November 2019 to November 2020_x000a_Percentage change, pre-pandemic to pandemic period" dataDxfId="356" dataCellStyle="Comma"/>
    <tableColumn id="38" xr3:uid="{00000000-0010-0000-3300-000026000000}" name="_x000a_December 2019 to December 2020_x000a_Percentage change, pre-pandemic to pandemic period" dataDxfId="355" dataCellStyle="Comma"/>
    <tableColumn id="39" xr3:uid="{00000000-0010-0000-3300-000027000000}" name="_x000a_January 2019 to January 2021_x000a_Percentage change, pre-pandemic to pandemic period" dataDxfId="354" dataCellStyle="Comma"/>
    <tableColumn id="40" xr3:uid="{00000000-0010-0000-3300-000028000000}" name="_x000a_February 2019 to February 2021_x000a_Percentage change, pre-pandemic to pandemic period" dataDxfId="353" dataCellStyle="Comma"/>
    <tableColumn id="41" xr3:uid="{00000000-0010-0000-3300-000029000000}" name="_x000a_March 2019 to March 2021_x000a_Percentage change, pre-pandemic to pandemic period" dataDxfId="352" dataCellStyle="Comma"/>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4000000}" name="Table53" displayName="Table53" ref="A49:AO55" totalsRowShown="0" headerRowDxfId="351" dataDxfId="350" tableBorderDxfId="349" headerRowCellStyle="Header_row" dataCellStyle="Comma">
  <tableColumns count="41">
    <tableColumn id="1" xr3:uid="{00000000-0010-0000-3400-000001000000}" name="Surgical specialists service group" dataDxfId="348"/>
    <tableColumn id="2" xr3:uid="{00000000-0010-0000-3400-000002000000}" name="_x000a__x000a_January 2019_x000a_Number of services, pre-pandemic" dataDxfId="347"/>
    <tableColumn id="3" xr3:uid="{00000000-0010-0000-3400-000003000000}" name="_x000a__x000a_February 2019_x000a_Number of services, pre-pandemic" dataDxfId="346"/>
    <tableColumn id="4" xr3:uid="{00000000-0010-0000-3400-000004000000}" name="_x000a__x000a_March 2019_x000a_Number of services, pre-pandemic" dataDxfId="345" dataCellStyle="Comma"/>
    <tableColumn id="5" xr3:uid="{00000000-0010-0000-3400-000005000000}" name="_x000a__x000a_April 2019 _x000a_Number of services, pre-pandemic" dataDxfId="344" dataCellStyle="Comma"/>
    <tableColumn id="6" xr3:uid="{00000000-0010-0000-3400-000006000000}" name="_x000a__x000a_May 2019 _x000a_Number of services, pre-pandemic" dataDxfId="343" dataCellStyle="Comma"/>
    <tableColumn id="7" xr3:uid="{00000000-0010-0000-3400-000007000000}" name="_x000a__x000a_June 2019_x000a_Number of services, pre-pandemic" dataDxfId="342" dataCellStyle="Comma"/>
    <tableColumn id="8" xr3:uid="{00000000-0010-0000-3400-000008000000}" name="_x000a__x000a_July 2019_x000a_Number of services, pre-pandemic" dataDxfId="341" dataCellStyle="Comma"/>
    <tableColumn id="9" xr3:uid="{00000000-0010-0000-3400-000009000000}" name="_x000a__x000a_August 2019_x000a_Number of services, pre-pandemic" dataDxfId="340" dataCellStyle="Comma"/>
    <tableColumn id="10" xr3:uid="{00000000-0010-0000-3400-00000A000000}" name="_x000a__x000a_September 2019_x000a_Number of services, pre-pandemic" dataDxfId="339" dataCellStyle="Comma"/>
    <tableColumn id="11" xr3:uid="{00000000-0010-0000-3400-00000B000000}" name="_x000a__x000a_October 2019_x000a_Number of services, pre-pandemic" dataDxfId="338" dataCellStyle="Comma"/>
    <tableColumn id="12" xr3:uid="{00000000-0010-0000-3400-00000C000000}" name="_x000a__x000a_November 2019_x000a_Number of services, pre-pandemic" dataDxfId="337" dataCellStyle="Comma"/>
    <tableColumn id="13" xr3:uid="{00000000-0010-0000-3400-00000D000000}" name="_x000a__x000a_December 2019_x000a_Number of services, pre-pandemic" dataDxfId="336" dataCellStyle="Comma"/>
    <tableColumn id="14" xr3:uid="{00000000-0010-0000-3400-00000E000000}" name="January to December 2019 (monthly average)_x000a_Number of services, pre-pandemic" dataDxfId="335" dataCellStyle="Comma"/>
    <tableColumn id="15" xr3:uid="{00000000-0010-0000-3400-00000F000000}" name="_x000a__x000a_March 2020_x000a_Number of services, pandemic period" dataDxfId="334" dataCellStyle="Comma"/>
    <tableColumn id="16" xr3:uid="{00000000-0010-0000-3400-000010000000}" name="_x000a__x000a_April 2020_x000a_Number of services, pandemic period" dataDxfId="333" dataCellStyle="Comma"/>
    <tableColumn id="17" xr3:uid="{00000000-0010-0000-3400-000011000000}" name="_x000a__x000a_May 2020_x000a_Number of services, pandemic period" dataDxfId="332" dataCellStyle="Comma"/>
    <tableColumn id="18" xr3:uid="{00000000-0010-0000-3400-000012000000}" name="_x000a__x000a_June 2020_x000a_Number of services, pandemic period" dataDxfId="331" dataCellStyle="Comma"/>
    <tableColumn id="19" xr3:uid="{00000000-0010-0000-3400-000013000000}" name="_x000a__x000a_July 2020_x000a_Number of services, pandemic period" dataDxfId="330" dataCellStyle="Comma"/>
    <tableColumn id="20" xr3:uid="{00000000-0010-0000-3400-000014000000}" name="_x000a__x000a_August 2020 _x000a_Number of services, pandemic period" dataDxfId="329" dataCellStyle="Comma"/>
    <tableColumn id="21" xr3:uid="{00000000-0010-0000-3400-000015000000}" name="_x000a__x000a_September 2020_x000a_Number of services, pandemic period" dataDxfId="328" dataCellStyle="Comma"/>
    <tableColumn id="22" xr3:uid="{00000000-0010-0000-3400-000016000000}" name="_x000a__x000a_October 2020_x000a_Number of services, pandemic period" dataDxfId="327" dataCellStyle="Comma"/>
    <tableColumn id="23" xr3:uid="{00000000-0010-0000-3400-000017000000}" name="_x000a__x000a_November 2020_x000a_Number of services, pandemic period" dataDxfId="326" dataCellStyle="Comma"/>
    <tableColumn id="24" xr3:uid="{00000000-0010-0000-3400-000018000000}" name="_x000a__x000a_December 2020_x000a_Number of services, pandemic period" dataDxfId="325" dataCellStyle="Comma"/>
    <tableColumn id="25" xr3:uid="{00000000-0010-0000-3400-000019000000}" name="_x000a__x000a_January 2021_x000a_Number of services, pandemic period" dataDxfId="324" dataCellStyle="Comma"/>
    <tableColumn id="26" xr3:uid="{00000000-0010-0000-3400-00001A000000}" name="_x000a__x000a_February 2021_x000a_Number of services, pandemic period" dataDxfId="323" dataCellStyle="Comma"/>
    <tableColumn id="27" xr3:uid="{00000000-0010-0000-3400-00001B000000}" name="_x000a__x000a_March 2021_x000a_Number of services, pandemic period" dataDxfId="322" dataCellStyle="Comma"/>
    <tableColumn id="28" xr3:uid="{00000000-0010-0000-3400-00001C000000}" name="March to December 2020 (monthly average)_x000a_Number of services, pandemic period" dataDxfId="321"/>
    <tableColumn id="29" xr3:uid="{00000000-0010-0000-3400-00001D000000}" name="_x000a_March 2019 to March 2020_x000a_Percentage change, pre-pandemic to pandemic period" dataDxfId="320" dataCellStyle="Percent"/>
    <tableColumn id="30" xr3:uid="{00000000-0010-0000-3400-00001E000000}" name="_x000a_April 2019 to April 2020_x000a_Percentage change, pre-pandemic to pandemic period" dataDxfId="319" dataCellStyle="Percent"/>
    <tableColumn id="31" xr3:uid="{00000000-0010-0000-3400-00001F000000}" name="_x000a_May 2019 to May 2020_x000a_Percentage change, pre-pandemic to pandemic period" dataDxfId="318" dataCellStyle="Percent"/>
    <tableColumn id="32" xr3:uid="{00000000-0010-0000-3400-000020000000}" name="_x000a_June 2019 to June 2020_x000a_Percentage change, pre-pandemic to pandemic period" dataDxfId="317" dataCellStyle="Percent"/>
    <tableColumn id="33" xr3:uid="{00000000-0010-0000-3400-000021000000}" name="_x000a_July 2019 to July 2020_x000a_Percentage change, pre-pandemic to pandemic period" dataDxfId="316" dataCellStyle="Percent"/>
    <tableColumn id="34" xr3:uid="{00000000-0010-0000-3400-000022000000}" name="_x000a_August 2019 to August 2020_x000a_Percentage change, pre-pandemic to pandemic period" dataDxfId="315" dataCellStyle="Percent"/>
    <tableColumn id="35" xr3:uid="{00000000-0010-0000-3400-000023000000}" name="_x000a_September 2019 to September 2020_x000a_Percentage change, pre-pandemic to pandemic period" dataDxfId="314" dataCellStyle="Percent"/>
    <tableColumn id="36" xr3:uid="{00000000-0010-0000-3400-000024000000}" name="_x000a_October 2019 to October 2020_x000a_Percentage change, pre-pandemic to pandemic period" dataDxfId="313" dataCellStyle="Percent"/>
    <tableColumn id="37" xr3:uid="{00000000-0010-0000-3400-000025000000}" name="_x000a_November 2019 to November 2020_x000a_Percentage change, pre-pandemic to pandemic period" dataDxfId="312" dataCellStyle="Percent"/>
    <tableColumn id="38" xr3:uid="{00000000-0010-0000-3400-000026000000}" name="_x000a_December 2019 to December 2020_x000a_Percentage change, pre-pandemic to pandemic period" dataDxfId="311" dataCellStyle="Percent"/>
    <tableColumn id="39" xr3:uid="{00000000-0010-0000-3400-000027000000}" name="_x000a_January 2019 to January 2021_x000a_Percentage change, pre-pandemic to pandemic period" dataDxfId="310" dataCellStyle="Comma"/>
    <tableColumn id="40" xr3:uid="{00000000-0010-0000-3400-000028000000}" name="_x000a_February 2019 to February 2021_x000a_Percentage change, pre-pandemic to pandemic period" dataDxfId="309" dataCellStyle="Comma"/>
    <tableColumn id="41" xr3:uid="{00000000-0010-0000-3400-000029000000}" name="_x000a_March 2019 to March 2021_x000a_Percentage change, pre-pandemic to pandemic period" dataDxfId="308" dataCellStyle="Comma"/>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5000000}" name="Table54" displayName="Table54" ref="A71:AO76" totalsRowShown="0" headerRowDxfId="307" dataDxfId="306" tableBorderDxfId="305" headerRowCellStyle="Header_row" dataCellStyle="Comma">
  <tableColumns count="41">
    <tableColumn id="1" xr3:uid="{00000000-0010-0000-3500-000001000000}" name="Family physicians service groups" dataDxfId="304"/>
    <tableColumn id="2" xr3:uid="{00000000-0010-0000-3500-000002000000}" name="_x000a__x000a_January 2019_x000a_Number of services, pre-pandemic" dataDxfId="303"/>
    <tableColumn id="3" xr3:uid="{00000000-0010-0000-3500-000003000000}" name="_x000a__x000a_February 2019_x000a_Number of services, pre-pandemic" dataDxfId="302"/>
    <tableColumn id="4" xr3:uid="{00000000-0010-0000-3500-000004000000}" name="_x000a__x000a_March 2019_x000a_Number of services, pre-pandemic" dataDxfId="301" dataCellStyle="Comma"/>
    <tableColumn id="5" xr3:uid="{00000000-0010-0000-3500-000005000000}" name="_x000a__x000a_April 2019 _x000a_Number of services, pre-pandemic" dataDxfId="300" dataCellStyle="Comma"/>
    <tableColumn id="6" xr3:uid="{00000000-0010-0000-3500-000006000000}" name="_x000a__x000a_May 2019 _x000a_Number of services, pre-pandemic" dataDxfId="299" dataCellStyle="Comma"/>
    <tableColumn id="7" xr3:uid="{00000000-0010-0000-3500-000007000000}" name="_x000a__x000a_June 2019_x000a_Number of services, pre-pandemic" dataDxfId="298" dataCellStyle="Comma"/>
    <tableColumn id="8" xr3:uid="{00000000-0010-0000-3500-000008000000}" name="_x000a__x000a_July 2019_x000a_Number of services, pre-pandemic" dataDxfId="297" dataCellStyle="Comma"/>
    <tableColumn id="9" xr3:uid="{00000000-0010-0000-3500-000009000000}" name="_x000a__x000a_August 2019_x000a_Number of services, pre-pandemic" dataDxfId="296" dataCellStyle="Comma"/>
    <tableColumn id="10" xr3:uid="{00000000-0010-0000-3500-00000A000000}" name="_x000a__x000a_September 2019_x000a_Number of services, pre-pandemic" dataDxfId="295" dataCellStyle="Comma"/>
    <tableColumn id="11" xr3:uid="{00000000-0010-0000-3500-00000B000000}" name="_x000a__x000a_October 2019_x000a_Number of services, pre-pandemic" dataDxfId="294" dataCellStyle="Comma"/>
    <tableColumn id="12" xr3:uid="{00000000-0010-0000-3500-00000C000000}" name="_x000a__x000a_November 2019_x000a_Number of services, pre-pandemic" dataDxfId="293" dataCellStyle="Comma"/>
    <tableColumn id="13" xr3:uid="{00000000-0010-0000-3500-00000D000000}" name="_x000a__x000a_December 2019_x000a_Number of services, pre-pandemic" dataDxfId="292" dataCellStyle="Comma"/>
    <tableColumn id="14" xr3:uid="{00000000-0010-0000-3500-00000E000000}" name="January to December 2019 (monthly average)_x000a_Number of services, pre-pandemic" dataDxfId="291" dataCellStyle="Comma"/>
    <tableColumn id="15" xr3:uid="{00000000-0010-0000-3500-00000F000000}" name="_x000a__x000a_March 2020_x000a_Number of services, pandemic period" dataDxfId="290" dataCellStyle="Comma"/>
    <tableColumn id="16" xr3:uid="{00000000-0010-0000-3500-000010000000}" name="_x000a__x000a_April 2020_x000a_Number of services, pandemic period" dataDxfId="289" dataCellStyle="Comma"/>
    <tableColumn id="17" xr3:uid="{00000000-0010-0000-3500-000011000000}" name="_x000a__x000a_May 2020_x000a_Number of services, pandemic period" dataDxfId="288" dataCellStyle="Comma"/>
    <tableColumn id="18" xr3:uid="{00000000-0010-0000-3500-000012000000}" name="_x000a__x000a_June 2020_x000a_Number of services, pandemic period" dataDxfId="287" dataCellStyle="Comma"/>
    <tableColumn id="19" xr3:uid="{00000000-0010-0000-3500-000013000000}" name="_x000a__x000a_July 2020_x000a_Number of services, pandemic period" dataDxfId="286" dataCellStyle="Comma"/>
    <tableColumn id="20" xr3:uid="{00000000-0010-0000-3500-000014000000}" name="_x000a__x000a_August 2020 _x000a_Number of services, pandemic period" dataDxfId="285" dataCellStyle="Comma"/>
    <tableColumn id="21" xr3:uid="{00000000-0010-0000-3500-000015000000}" name="_x000a__x000a_September 2020_x000a_Number of services, pandemic period" dataDxfId="284" dataCellStyle="Comma"/>
    <tableColumn id="22" xr3:uid="{00000000-0010-0000-3500-000016000000}" name="_x000a__x000a_October 2020_x000a_Number of services, pandemic period" dataDxfId="283" dataCellStyle="Comma"/>
    <tableColumn id="23" xr3:uid="{00000000-0010-0000-3500-000017000000}" name="_x000a__x000a_November 2020_x000a_Number of services, pandemic period" dataDxfId="282" dataCellStyle="Comma"/>
    <tableColumn id="24" xr3:uid="{00000000-0010-0000-3500-000018000000}" name="_x000a__x000a_December 2020_x000a_Number of services, pandemic period" dataDxfId="281" dataCellStyle="Comma"/>
    <tableColumn id="25" xr3:uid="{00000000-0010-0000-3500-000019000000}" name="_x000a__x000a_January 2021_x000a_Number of services, pandemic period" dataDxfId="280" dataCellStyle="Comma"/>
    <tableColumn id="26" xr3:uid="{00000000-0010-0000-3500-00001A000000}" name="_x000a__x000a_February 2021_x000a_Number of services, pandemic period" dataDxfId="279" dataCellStyle="Comma"/>
    <tableColumn id="27" xr3:uid="{00000000-0010-0000-3500-00001B000000}" name="_x000a__x000a_March 2021_x000a_Number of services, pandemic period" dataDxfId="278" dataCellStyle="Comma"/>
    <tableColumn id="28" xr3:uid="{00000000-0010-0000-3500-00001C000000}" name="March to December 2020 (monthly average)_x000a_Number of services, pandemic period" dataDxfId="277" dataCellStyle="Percent"/>
    <tableColumn id="29" xr3:uid="{00000000-0010-0000-3500-00001D000000}" name="_x000a_March 2019 to March 2020_x000a_Percentage change, pre-pandemic to pandemic period" dataDxfId="276" dataCellStyle="Percent"/>
    <tableColumn id="30" xr3:uid="{00000000-0010-0000-3500-00001E000000}" name="_x000a_April 2019 to April 2020_x000a_Percentage change, pre-pandemic to pandemic period" dataDxfId="275" dataCellStyle="Percent"/>
    <tableColumn id="31" xr3:uid="{00000000-0010-0000-3500-00001F000000}" name="_x000a_May 2019 to May 2020_x000a_Percentage change, pre-pandemic to pandemic period" dataDxfId="274" dataCellStyle="Percent"/>
    <tableColumn id="32" xr3:uid="{00000000-0010-0000-3500-000020000000}" name="_x000a_June 2019 to June 2020_x000a_Percentage change, pre-pandemic to pandemic period" dataDxfId="273" dataCellStyle="Percent"/>
    <tableColumn id="33" xr3:uid="{00000000-0010-0000-3500-000021000000}" name="_x000a_July 2019 to July 2020_x000a_Percentage change, pre-pandemic to pandemic period" dataDxfId="272" dataCellStyle="Percent"/>
    <tableColumn id="34" xr3:uid="{00000000-0010-0000-3500-000022000000}" name="_x000a_August 2019 to August 2020_x000a_Percentage change, pre-pandemic to pandemic period" dataDxfId="271" dataCellStyle="Percent"/>
    <tableColumn id="35" xr3:uid="{00000000-0010-0000-3500-000023000000}" name="_x000a_September 2019 to September 2020_x000a_Percentage change, pre-pandemic to pandemic period" dataDxfId="270" dataCellStyle="Percent"/>
    <tableColumn id="36" xr3:uid="{00000000-0010-0000-3500-000024000000}" name="_x000a_October 2019 to October 2020_x000a_Percentage change, pre-pandemic to pandemic period" dataDxfId="269" dataCellStyle="Percent"/>
    <tableColumn id="37" xr3:uid="{00000000-0010-0000-3500-000025000000}" name="_x000a_November 2019 to November 2020_x000a_Percentage change, pre-pandemic to pandemic period" dataDxfId="268" dataCellStyle="Percent"/>
    <tableColumn id="38" xr3:uid="{00000000-0010-0000-3500-000026000000}" name="_x000a_December 2019 to December 2020_x000a_Percentage change, pre-pandemic to pandemic period" dataDxfId="267" dataCellStyle="Percent"/>
    <tableColumn id="39" xr3:uid="{00000000-0010-0000-3500-000027000000}" name="_x000a_January 2019 to January 2021_x000a_Percentage change, pre-pandemic to pandemic period" dataDxfId="266" dataCellStyle="Comma"/>
    <tableColumn id="40" xr3:uid="{00000000-0010-0000-3500-000028000000}" name="_x000a_February 2019 to February 2021_x000a_Percentage change, pre-pandemic to pandemic period" dataDxfId="265" dataCellStyle="Comma"/>
    <tableColumn id="41" xr3:uid="{00000000-0010-0000-3500-000029000000}" name="_x000a_March 2019 to March 2021_x000a_Percentage change, pre-pandemic to pandemic period" dataDxfId="264" dataCellStyle="Comma"/>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6000000}" name="Table55" displayName="Table55" ref="A92:AO97" totalsRowShown="0" headerRowDxfId="263" dataDxfId="262" tableBorderDxfId="261" headerRowCellStyle="Header_row" dataCellStyle="Comma">
  <tableColumns count="41">
    <tableColumn id="1" xr3:uid="{00000000-0010-0000-3600-000001000000}" name="Family physicians service groups" dataDxfId="260"/>
    <tableColumn id="2" xr3:uid="{00000000-0010-0000-3600-000002000000}" name="_x000a__x000a_January 2019_x000a_Number of services, pre-pandemic" dataDxfId="259"/>
    <tableColumn id="3" xr3:uid="{00000000-0010-0000-3600-000003000000}" name="_x000a__x000a_February 2019_x000a_Number of services, pre-pandemic" dataDxfId="258"/>
    <tableColumn id="4" xr3:uid="{00000000-0010-0000-3600-000004000000}" name="_x000a__x000a_March 2019_x000a_Number of services, pre-pandemic" dataDxfId="257" dataCellStyle="Comma"/>
    <tableColumn id="5" xr3:uid="{00000000-0010-0000-3600-000005000000}" name="_x000a__x000a_April 2019 _x000a_Number of services, pre-pandemic" dataDxfId="256" dataCellStyle="Comma"/>
    <tableColumn id="6" xr3:uid="{00000000-0010-0000-3600-000006000000}" name="_x000a__x000a_May 2019 _x000a_Number of services, pre-pandemic" dataDxfId="255" dataCellStyle="Comma"/>
    <tableColumn id="7" xr3:uid="{00000000-0010-0000-3600-000007000000}" name="_x000a__x000a_June 2019_x000a_Number of services, pre-pandemic" dataDxfId="254" dataCellStyle="Comma"/>
    <tableColumn id="8" xr3:uid="{00000000-0010-0000-3600-000008000000}" name="_x000a__x000a_July 2019_x000a_Number of services, pre-pandemic" dataDxfId="253" dataCellStyle="Comma"/>
    <tableColumn id="9" xr3:uid="{00000000-0010-0000-3600-000009000000}" name="_x000a__x000a_August 2019_x000a_Number of services, pre-pandemic" dataDxfId="252" dataCellStyle="Comma"/>
    <tableColumn id="10" xr3:uid="{00000000-0010-0000-3600-00000A000000}" name="_x000a__x000a_September 2019_x000a_Number of services, pre-pandemic" dataDxfId="251" dataCellStyle="Comma"/>
    <tableColumn id="11" xr3:uid="{00000000-0010-0000-3600-00000B000000}" name="_x000a__x000a_October 2019_x000a_Number of services, pre-pandemic" dataDxfId="250" dataCellStyle="Comma"/>
    <tableColumn id="12" xr3:uid="{00000000-0010-0000-3600-00000C000000}" name="_x000a__x000a_November 2019_x000a_Number of services, pre-pandemic" dataDxfId="249" dataCellStyle="Comma"/>
    <tableColumn id="13" xr3:uid="{00000000-0010-0000-3600-00000D000000}" name="_x000a__x000a_December 2019_x000a_Number of services, pre-pandemic" dataDxfId="248" dataCellStyle="Comma"/>
    <tableColumn id="14" xr3:uid="{00000000-0010-0000-3600-00000E000000}" name="January to December 2019 (monthly average)_x000a_Number of services, pre-pandemic" dataDxfId="247" dataCellStyle="Comma"/>
    <tableColumn id="15" xr3:uid="{00000000-0010-0000-3600-00000F000000}" name="_x000a__x000a_March 2020_x000a_Number of services, pandemic period" dataDxfId="246" dataCellStyle="Comma"/>
    <tableColumn id="16" xr3:uid="{00000000-0010-0000-3600-000010000000}" name="_x000a__x000a_April 2020_x000a_Number of services, pandemic period" dataDxfId="245" dataCellStyle="Comma"/>
    <tableColumn id="17" xr3:uid="{00000000-0010-0000-3600-000011000000}" name="_x000a__x000a_May 2020_x000a_Number of services, pandemic period" dataDxfId="244" dataCellStyle="Comma"/>
    <tableColumn id="18" xr3:uid="{00000000-0010-0000-3600-000012000000}" name="_x000a__x000a_June 2020_x000a_Number of services, pandemic period" dataDxfId="243" dataCellStyle="Comma"/>
    <tableColumn id="19" xr3:uid="{00000000-0010-0000-3600-000013000000}" name="_x000a__x000a_July 2020_x000a_Number of services, pandemic period" dataDxfId="242" dataCellStyle="Comma"/>
    <tableColumn id="20" xr3:uid="{00000000-0010-0000-3600-000014000000}" name="_x000a__x000a_August 2020 _x000a_Number of services, pandemic period" dataDxfId="241" dataCellStyle="Comma"/>
    <tableColumn id="21" xr3:uid="{00000000-0010-0000-3600-000015000000}" name="_x000a__x000a_September 2020_x000a_Number of services, pandemic period" dataDxfId="240" dataCellStyle="Comma"/>
    <tableColumn id="22" xr3:uid="{00000000-0010-0000-3600-000016000000}" name="_x000a__x000a_October 2020_x000a_Number of services, pandemic period" dataDxfId="239" dataCellStyle="Comma"/>
    <tableColumn id="23" xr3:uid="{00000000-0010-0000-3600-000017000000}" name="_x000a__x000a_November 2020_x000a_Number of services, pandemic period" dataDxfId="238" dataCellStyle="Comma"/>
    <tableColumn id="24" xr3:uid="{00000000-0010-0000-3600-000018000000}" name="_x000a__x000a_December 2020_x000a_Number of services, pandemic period" dataDxfId="237" dataCellStyle="Comma"/>
    <tableColumn id="25" xr3:uid="{00000000-0010-0000-3600-000019000000}" name="_x000a__x000a_January 2021_x000a_Number of services, pandemic period" dataDxfId="236" dataCellStyle="Comma"/>
    <tableColumn id="26" xr3:uid="{00000000-0010-0000-3600-00001A000000}" name="_x000a__x000a_February 2021_x000a_Number of services, pandemic period" dataDxfId="235" dataCellStyle="Comma"/>
    <tableColumn id="27" xr3:uid="{00000000-0010-0000-3600-00001B000000}" name="_x000a__x000a_March 2021_x000a_Number of services, pandemic period" dataDxfId="234" dataCellStyle="Comma"/>
    <tableColumn id="28" xr3:uid="{00000000-0010-0000-3600-00001C000000}" name="March to December 2020 (monthly average)_x000a_Number of services, pandemic period" dataDxfId="233" dataCellStyle="Percent"/>
    <tableColumn id="29" xr3:uid="{00000000-0010-0000-3600-00001D000000}" name="_x000a_March 2019 to March 2020_x000a_Percentage change, pre-pandemic to pandemic period" dataDxfId="232" dataCellStyle="Percent"/>
    <tableColumn id="30" xr3:uid="{00000000-0010-0000-3600-00001E000000}" name="_x000a_April 2019 to April 2020_x000a_Percentage change, pre-pandemic to pandemic period" dataDxfId="231" dataCellStyle="Percent"/>
    <tableColumn id="31" xr3:uid="{00000000-0010-0000-3600-00001F000000}" name="_x000a_May 2019 to May 2020_x000a_Percentage change, pre-pandemic to pandemic period" dataDxfId="230" dataCellStyle="Percent"/>
    <tableColumn id="32" xr3:uid="{00000000-0010-0000-3600-000020000000}" name="_x000a_June 2019 to June 2020_x000a_Percentage change, pre-pandemic to pandemic period" dataDxfId="229" dataCellStyle="Percent"/>
    <tableColumn id="33" xr3:uid="{00000000-0010-0000-3600-000021000000}" name="_x000a_July 2019 to July 2020_x000a_Percentage change, pre-pandemic to pandemic period" dataDxfId="228" dataCellStyle="Percent"/>
    <tableColumn id="34" xr3:uid="{00000000-0010-0000-3600-000022000000}" name="_x000a_August 2019 to August 2020_x000a_Percentage change, pre-pandemic to pandemic period" dataDxfId="227" dataCellStyle="Percent"/>
    <tableColumn id="35" xr3:uid="{00000000-0010-0000-3600-000023000000}" name="_x000a_September 2019 to September 2020_x000a_Percentage change, pre-pandemic to pandemic period" dataDxfId="226" dataCellStyle="Percent"/>
    <tableColumn id="36" xr3:uid="{00000000-0010-0000-3600-000024000000}" name="_x000a_October 2019 to October 2020_x000a_Percentage change, pre-pandemic to pandemic period" dataDxfId="225" dataCellStyle="Percent"/>
    <tableColumn id="37" xr3:uid="{00000000-0010-0000-3600-000025000000}" name="_x000a_November 2019 to November 2020_x000a_Percentage change, pre-pandemic to pandemic period" dataDxfId="224" dataCellStyle="Percent"/>
    <tableColumn id="38" xr3:uid="{00000000-0010-0000-3600-000026000000}" name="_x000a_December 2019 to December 2020_x000a_Percentage change, pre-pandemic to pandemic period" dataDxfId="223" dataCellStyle="Percent"/>
    <tableColumn id="39" xr3:uid="{00000000-0010-0000-3600-000027000000}" name="_x000a_January 2019 to January 2021_x000a_Percentage change, pre-pandemic to pandemic period" dataDxfId="222" dataCellStyle="Comma"/>
    <tableColumn id="40" xr3:uid="{00000000-0010-0000-3600-000028000000}" name="_x000a_February 2019 to February 2021_x000a_Percentage change, pre-pandemic to pandemic period" dataDxfId="221" dataCellStyle="Comma"/>
    <tableColumn id="41" xr3:uid="{00000000-0010-0000-3600-000029000000}" name="_x000a_March 2019 to March 2021_x000a_Percentage change, pre-pandemic to pandemic period" dataDxfId="220" dataCellStyle="Comma"/>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7000000}" name="Table56" displayName="Table56" ref="A113:AO118" totalsRowShown="0" headerRowDxfId="219" dataDxfId="218" tableBorderDxfId="217" headerRowCellStyle="Header_row" dataCellStyle="Comma">
  <tableColumns count="41">
    <tableColumn id="1" xr3:uid="{00000000-0010-0000-3700-000001000000}" name="Family physicians service groups" dataDxfId="216"/>
    <tableColumn id="2" xr3:uid="{00000000-0010-0000-3700-000002000000}" name="_x000a__x000a_January 2019_x000a_Number of services, pre-pandemic" dataDxfId="215"/>
    <tableColumn id="3" xr3:uid="{00000000-0010-0000-3700-000003000000}" name="_x000a__x000a_February 2019_x000a_Number of services, pre-pandemic" dataDxfId="214"/>
    <tableColumn id="4" xr3:uid="{00000000-0010-0000-3700-000004000000}" name="_x000a__x000a_March 2019_x000a_Number of services, pre-pandemic" dataDxfId="213" dataCellStyle="Comma"/>
    <tableColumn id="5" xr3:uid="{00000000-0010-0000-3700-000005000000}" name="_x000a__x000a_April 2019 _x000a_Number of services, pre-pandemic" dataDxfId="212" dataCellStyle="Comma"/>
    <tableColumn id="6" xr3:uid="{00000000-0010-0000-3700-000006000000}" name="_x000a__x000a_May 2019 _x000a_Number of services, pre-pandemic" dataDxfId="211" dataCellStyle="Comma"/>
    <tableColumn id="7" xr3:uid="{00000000-0010-0000-3700-000007000000}" name="_x000a__x000a_June 2019_x000a_Number of services, pre-pandemic" dataDxfId="210" dataCellStyle="Comma"/>
    <tableColumn id="8" xr3:uid="{00000000-0010-0000-3700-000008000000}" name="_x000a__x000a_July 2019_x000a_Number of services, pre-pandemic" dataDxfId="209" dataCellStyle="Comma"/>
    <tableColumn id="9" xr3:uid="{00000000-0010-0000-3700-000009000000}" name="_x000a__x000a_August 2019_x000a_Number of services, pre-pandemic" dataDxfId="208" dataCellStyle="Comma"/>
    <tableColumn id="10" xr3:uid="{00000000-0010-0000-3700-00000A000000}" name="_x000a__x000a_September 2019_x000a_Number of services, pre-pandemic" dataDxfId="207" dataCellStyle="Comma"/>
    <tableColumn id="11" xr3:uid="{00000000-0010-0000-3700-00000B000000}" name="_x000a__x000a_October 2019_x000a_Number of services, pre-pandemic" dataDxfId="206" dataCellStyle="Comma"/>
    <tableColumn id="12" xr3:uid="{00000000-0010-0000-3700-00000C000000}" name="_x000a__x000a_November 2019_x000a_Number of services, pre-pandemic" dataDxfId="205" dataCellStyle="Comma"/>
    <tableColumn id="13" xr3:uid="{00000000-0010-0000-3700-00000D000000}" name="_x000a__x000a_December 2019_x000a_Number of services, pre-pandemic" dataDxfId="204" dataCellStyle="Comma"/>
    <tableColumn id="14" xr3:uid="{00000000-0010-0000-3700-00000E000000}" name="January to December 2019 (monthly average)_x000a_Number of services, pre-pandemic" dataDxfId="203" dataCellStyle="Comma"/>
    <tableColumn id="15" xr3:uid="{00000000-0010-0000-3700-00000F000000}" name="_x000a__x000a_March 2020_x000a_Number of services, pandemic period" dataDxfId="202" dataCellStyle="Comma"/>
    <tableColumn id="16" xr3:uid="{00000000-0010-0000-3700-000010000000}" name="_x000a__x000a_April 2020_x000a_Number of services, pandemic period" dataDxfId="201" dataCellStyle="Comma"/>
    <tableColumn id="17" xr3:uid="{00000000-0010-0000-3700-000011000000}" name="_x000a__x000a_May 2020_x000a_Number of services, pandemic period" dataDxfId="200" dataCellStyle="Comma"/>
    <tableColumn id="18" xr3:uid="{00000000-0010-0000-3700-000012000000}" name="_x000a__x000a_June 2020_x000a_Number of services, pandemic period" dataDxfId="199" dataCellStyle="Comma"/>
    <tableColumn id="19" xr3:uid="{00000000-0010-0000-3700-000013000000}" name="_x000a__x000a_July 2020_x000a_Number of services, pandemic period" dataDxfId="198" dataCellStyle="Comma"/>
    <tableColumn id="20" xr3:uid="{00000000-0010-0000-3700-000014000000}" name="_x000a__x000a_August 2020 _x000a_Number of services, pandemic period" dataDxfId="197" dataCellStyle="Comma"/>
    <tableColumn id="21" xr3:uid="{00000000-0010-0000-3700-000015000000}" name="_x000a__x000a_September 2020_x000a_Number of services, pandemic period" dataDxfId="196" dataCellStyle="Comma"/>
    <tableColumn id="22" xr3:uid="{00000000-0010-0000-3700-000016000000}" name="_x000a__x000a_October 2020_x000a_Number of services, pandemic period" dataDxfId="195" dataCellStyle="Comma"/>
    <tableColumn id="23" xr3:uid="{00000000-0010-0000-3700-000017000000}" name="_x000a__x000a_November 2020_x000a_Number of services, pandemic period" dataDxfId="194" dataCellStyle="Comma"/>
    <tableColumn id="24" xr3:uid="{00000000-0010-0000-3700-000018000000}" name="_x000a__x000a_December 2020_x000a_Number of services, pandemic period" dataDxfId="193" dataCellStyle="Comma"/>
    <tableColumn id="25" xr3:uid="{00000000-0010-0000-3700-000019000000}" name="_x000a__x000a_January 2021_x000a_Number of services, pandemic period" dataDxfId="192" dataCellStyle="Comma"/>
    <tableColumn id="26" xr3:uid="{00000000-0010-0000-3700-00001A000000}" name="_x000a__x000a_February 2021_x000a_Number of services, pandemic period" dataDxfId="191" dataCellStyle="Comma"/>
    <tableColumn id="27" xr3:uid="{00000000-0010-0000-3700-00001B000000}" name="_x000a__x000a_March 2021_x000a_Number of services, pandemic period" dataDxfId="190" dataCellStyle="Comma"/>
    <tableColumn id="28" xr3:uid="{00000000-0010-0000-3700-00001C000000}" name="March to December 2020 (monthly average)_x000a_Number of services, pandemic period" dataDxfId="189" dataCellStyle="Percent"/>
    <tableColumn id="29" xr3:uid="{00000000-0010-0000-3700-00001D000000}" name="_x000a_March 2019 to March 2020_x000a_Percentage change, pre-pandemic to pandemic period" dataDxfId="188" dataCellStyle="Percent"/>
    <tableColumn id="30" xr3:uid="{00000000-0010-0000-3700-00001E000000}" name="_x000a_April 2019 to April 2020_x000a_Percentage change, pre-pandemic to pandemic period" dataDxfId="187" dataCellStyle="Percent"/>
    <tableColumn id="31" xr3:uid="{00000000-0010-0000-3700-00001F000000}" name="_x000a_May 2019 to May 2020_x000a_Percentage change, pre-pandemic to pandemic period" dataDxfId="186" dataCellStyle="Percent"/>
    <tableColumn id="32" xr3:uid="{00000000-0010-0000-3700-000020000000}" name="_x000a_June 2019 to June 2020_x000a_Percentage change, pre-pandemic to pandemic period" dataDxfId="185" dataCellStyle="Percent"/>
    <tableColumn id="33" xr3:uid="{00000000-0010-0000-3700-000021000000}" name="_x000a_July 2019 to July 2020_x000a_Percentage change, pre-pandemic to pandemic period" dataDxfId="184" dataCellStyle="Percent"/>
    <tableColumn id="34" xr3:uid="{00000000-0010-0000-3700-000022000000}" name="_x000a_August 2019 to August 2020_x000a_Percentage change, pre-pandemic to pandemic period" dataDxfId="183" dataCellStyle="Percent"/>
    <tableColumn id="35" xr3:uid="{00000000-0010-0000-3700-000023000000}" name="_x000a_September 2019 to September 2020_x000a_Percentage change, pre-pandemic to pandemic period" dataDxfId="182" dataCellStyle="Percent"/>
    <tableColumn id="36" xr3:uid="{00000000-0010-0000-3700-000024000000}" name="_x000a_October 2019 to October 2020_x000a_Percentage change, pre-pandemic to pandemic period" dataDxfId="181" dataCellStyle="Percent"/>
    <tableColumn id="37" xr3:uid="{00000000-0010-0000-3700-000025000000}" name="_x000a_November 2019 to November 2020_x000a_Percentage change, pre-pandemic to pandemic period" dataDxfId="180" dataCellStyle="Percent"/>
    <tableColumn id="38" xr3:uid="{00000000-0010-0000-3700-000026000000}" name="_x000a_December 2019 to December 2020_x000a_Percentage change, pre-pandemic to pandemic period" dataDxfId="179" dataCellStyle="Percent"/>
    <tableColumn id="39" xr3:uid="{00000000-0010-0000-3700-000027000000}" name="_x000a_January 2019 to January 2021_x000a_Percentage change, pre-pandemic to pandemic period" dataDxfId="178" dataCellStyle="Comma"/>
    <tableColumn id="40" xr3:uid="{00000000-0010-0000-3700-000028000000}" name="_x000a_February 2019 to February 2021_x000a_Percentage change, pre-pandemic to pandemic period" dataDxfId="177" dataCellStyle="Comma"/>
    <tableColumn id="41" xr3:uid="{00000000-0010-0000-3700-000029000000}" name="_x000a_March 2019 to March 2021_x000a_Percentage change, pre-pandemic to pandemic period" dataDxfId="176" dataCellStyle="Comma"/>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8000000}" name="Table57" displayName="Table57" ref="A134:AO139" totalsRowShown="0" headerRowDxfId="175" dataDxfId="174" tableBorderDxfId="173" headerRowCellStyle="Header_row" dataCellStyle="Comma">
  <tableColumns count="41">
    <tableColumn id="1" xr3:uid="{00000000-0010-0000-3800-000001000000}" name="Family physicians service groups" dataDxfId="172"/>
    <tableColumn id="2" xr3:uid="{00000000-0010-0000-3800-000002000000}" name="_x000a__x000a_January 2019_x000a_Number of services, pre-pandemic" dataDxfId="171"/>
    <tableColumn id="3" xr3:uid="{00000000-0010-0000-3800-000003000000}" name="_x000a__x000a_February 2019_x000a_Number of services, pre-pandemic" dataDxfId="170"/>
    <tableColumn id="4" xr3:uid="{00000000-0010-0000-3800-000004000000}" name="_x000a__x000a_March 2019_x000a_Number of services, pre-pandemic" dataDxfId="169" dataCellStyle="Comma"/>
    <tableColumn id="5" xr3:uid="{00000000-0010-0000-3800-000005000000}" name="_x000a__x000a_April 2019 _x000a_Number of services, pre-pandemic" dataDxfId="168" dataCellStyle="Comma"/>
    <tableColumn id="6" xr3:uid="{00000000-0010-0000-3800-000006000000}" name="_x000a__x000a_May 2019 _x000a_Number of services, pre-pandemic" dataDxfId="167" dataCellStyle="Comma"/>
    <tableColumn id="7" xr3:uid="{00000000-0010-0000-3800-000007000000}" name="_x000a__x000a_June 2019_x000a_Number of services, pre-pandemic" dataDxfId="166" dataCellStyle="Comma"/>
    <tableColumn id="8" xr3:uid="{00000000-0010-0000-3800-000008000000}" name="_x000a__x000a_July 2019_x000a_Number of services, pre-pandemic" dataDxfId="165" dataCellStyle="Comma"/>
    <tableColumn id="9" xr3:uid="{00000000-0010-0000-3800-000009000000}" name="_x000a__x000a_August 2019_x000a_Number of services, pre-pandemic" dataDxfId="164" dataCellStyle="Comma"/>
    <tableColumn id="10" xr3:uid="{00000000-0010-0000-3800-00000A000000}" name="_x000a__x000a_September 2019_x000a_Number of services, pre-pandemic" dataDxfId="163" dataCellStyle="Comma"/>
    <tableColumn id="11" xr3:uid="{00000000-0010-0000-3800-00000B000000}" name="_x000a__x000a_October 2019_x000a_Number of services, pre-pandemic" dataDxfId="162" dataCellStyle="Comma"/>
    <tableColumn id="12" xr3:uid="{00000000-0010-0000-3800-00000C000000}" name="_x000a__x000a_November 2019_x000a_Number of services, pre-pandemic" dataDxfId="161" dataCellStyle="Comma"/>
    <tableColumn id="13" xr3:uid="{00000000-0010-0000-3800-00000D000000}" name="_x000a__x000a_December 2019_x000a_Number of services, pre-pandemic" dataDxfId="160" dataCellStyle="Comma"/>
    <tableColumn id="14" xr3:uid="{00000000-0010-0000-3800-00000E000000}" name="January to December 2019 (monthly average)_x000a_Number of services, pre-pandemic" dataDxfId="159" dataCellStyle="Comma"/>
    <tableColumn id="15" xr3:uid="{00000000-0010-0000-3800-00000F000000}" name="_x000a__x000a_March 2020_x000a_Number of services, pandemic period" dataDxfId="158" dataCellStyle="Comma"/>
    <tableColumn id="16" xr3:uid="{00000000-0010-0000-3800-000010000000}" name="_x000a__x000a_April 2020_x000a_Number of services, pandemic period" dataDxfId="157" dataCellStyle="Comma"/>
    <tableColumn id="17" xr3:uid="{00000000-0010-0000-3800-000011000000}" name="_x000a__x000a_May 2020_x000a_Number of services, pandemic period" dataDxfId="156" dataCellStyle="Comma"/>
    <tableColumn id="18" xr3:uid="{00000000-0010-0000-3800-000012000000}" name="_x000a__x000a_June 2020_x000a_Number of services, pandemic period" dataDxfId="155" dataCellStyle="Comma"/>
    <tableColumn id="19" xr3:uid="{00000000-0010-0000-3800-000013000000}" name="_x000a__x000a_July 2020_x000a_Number of services, pandemic period" dataDxfId="154" dataCellStyle="Comma"/>
    <tableColumn id="20" xr3:uid="{00000000-0010-0000-3800-000014000000}" name="_x000a__x000a_August 2020 _x000a_Number of services, pandemic period" dataDxfId="153" dataCellStyle="Comma"/>
    <tableColumn id="21" xr3:uid="{00000000-0010-0000-3800-000015000000}" name="_x000a__x000a_September 2020_x000a_Number of services, pandemic period" dataDxfId="152" dataCellStyle="Comma"/>
    <tableColumn id="22" xr3:uid="{00000000-0010-0000-3800-000016000000}" name="_x000a__x000a_October 2020_x000a_Number of services, pandemic period" dataDxfId="151" dataCellStyle="Comma"/>
    <tableColumn id="23" xr3:uid="{00000000-0010-0000-3800-000017000000}" name="_x000a__x000a_November 2020_x000a_Number of services, pandemic period" dataDxfId="150" dataCellStyle="Comma"/>
    <tableColumn id="24" xr3:uid="{00000000-0010-0000-3800-000018000000}" name="_x000a__x000a_December 2020_x000a_Number of services, pandemic period" dataDxfId="149" dataCellStyle="Comma"/>
    <tableColumn id="25" xr3:uid="{00000000-0010-0000-3800-000019000000}" name="_x000a__x000a_January 2021_x000a_Number of services, pandemic period" dataDxfId="148" dataCellStyle="Comma"/>
    <tableColumn id="26" xr3:uid="{00000000-0010-0000-3800-00001A000000}" name="_x000a__x000a_February 2021_x000a_Number of services, pandemic period" dataDxfId="147" dataCellStyle="Comma"/>
    <tableColumn id="27" xr3:uid="{00000000-0010-0000-3800-00001B000000}" name="_x000a__x000a_March 2021_x000a_Number of services, pandemic period" dataDxfId="146" dataCellStyle="Comma"/>
    <tableColumn id="28" xr3:uid="{00000000-0010-0000-3800-00001C000000}" name="March to December 2020 (monthly average)_x000a_Number of services, pandemic period" dataDxfId="145" dataCellStyle="Percent"/>
    <tableColumn id="29" xr3:uid="{00000000-0010-0000-3800-00001D000000}" name="_x000a_March 2019 to March 2020_x000a_Percentage change, pre-pandemic to pandemic period" dataDxfId="144" dataCellStyle="Percent"/>
    <tableColumn id="30" xr3:uid="{00000000-0010-0000-3800-00001E000000}" name="_x000a_April 2019 to April 2020_x000a_Percentage change, pre-pandemic to pandemic period" dataDxfId="143" dataCellStyle="Percent"/>
    <tableColumn id="31" xr3:uid="{00000000-0010-0000-3800-00001F000000}" name="_x000a_May 2019 to May 2020_x000a_Percentage change, pre-pandemic to pandemic period" dataDxfId="142" dataCellStyle="Percent"/>
    <tableColumn id="32" xr3:uid="{00000000-0010-0000-3800-000020000000}" name="_x000a_June 2019 to June 2020_x000a_Percentage change, pre-pandemic to pandemic period" dataDxfId="141" dataCellStyle="Percent"/>
    <tableColumn id="33" xr3:uid="{00000000-0010-0000-3800-000021000000}" name="_x000a_July 2019 to July 2020_x000a_Percentage change, pre-pandemic to pandemic period" dataDxfId="140" dataCellStyle="Percent"/>
    <tableColumn id="34" xr3:uid="{00000000-0010-0000-3800-000022000000}" name="_x000a_August 2019 to August 2020_x000a_Percentage change, pre-pandemic to pandemic period" dataDxfId="139" dataCellStyle="Percent"/>
    <tableColumn id="35" xr3:uid="{00000000-0010-0000-3800-000023000000}" name="_x000a_September 2019 to September 2020_x000a_Percentage change, pre-pandemic to pandemic period" dataDxfId="138" dataCellStyle="Percent"/>
    <tableColumn id="36" xr3:uid="{00000000-0010-0000-3800-000024000000}" name="_x000a_October 2019 to October 2020_x000a_Percentage change, pre-pandemic to pandemic period" dataDxfId="137" dataCellStyle="Percent"/>
    <tableColumn id="37" xr3:uid="{00000000-0010-0000-3800-000025000000}" name="_x000a_November 2019 to November 2020_x000a_Percentage change, pre-pandemic to pandemic period" dataDxfId="136" dataCellStyle="Percent"/>
    <tableColumn id="38" xr3:uid="{00000000-0010-0000-3800-000026000000}" name="_x000a_December 2019 to December 2020_x000a_Percentage change, pre-pandemic to pandemic period" dataDxfId="135" dataCellStyle="Percent"/>
    <tableColumn id="39" xr3:uid="{00000000-0010-0000-3800-000027000000}" name="_x000a_January 2019 to January 2021_x000a_Percentage change, pre-pandemic to pandemic period" dataDxfId="134" dataCellStyle="Comma"/>
    <tableColumn id="40" xr3:uid="{00000000-0010-0000-3800-000028000000}" name="_x000a_February 2019 to February 2021_x000a_Percentage change, pre-pandemic to pandemic period" dataDxfId="133" dataCellStyle="Comma"/>
    <tableColumn id="41" xr3:uid="{00000000-0010-0000-3800-000029000000}" name="_x000a_March 2019 to March 2021_x000a_Percentage change, pre-pandemic to pandemic period" dataDxfId="132" dataCellStyle="Comma"/>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9000000}" name="Table58" displayName="Table58" ref="A155:AO160" totalsRowShown="0" headerRowDxfId="131" dataDxfId="130" tableBorderDxfId="129" headerRowCellStyle="Header_row" dataCellStyle="Comma">
  <tableColumns count="41">
    <tableColumn id="1" xr3:uid="{00000000-0010-0000-3900-000001000000}" name="Family physicians service groups" dataDxfId="128"/>
    <tableColumn id="2" xr3:uid="{00000000-0010-0000-3900-000002000000}" name="_x000a__x000a_January 2019_x000a_Number of services, pre-pandemic" dataDxfId="127"/>
    <tableColumn id="3" xr3:uid="{00000000-0010-0000-3900-000003000000}" name="_x000a__x000a_February 2019_x000a_Number of services, pre-pandemic" dataDxfId="126"/>
    <tableColumn id="4" xr3:uid="{00000000-0010-0000-3900-000004000000}" name="_x000a__x000a_March 2019_x000a_Number of services, pre-pandemic" dataDxfId="125" dataCellStyle="Comma"/>
    <tableColumn id="5" xr3:uid="{00000000-0010-0000-3900-000005000000}" name="_x000a__x000a_April 2019 _x000a_Number of services, pre-pandemic" dataDxfId="124" dataCellStyle="Comma"/>
    <tableColumn id="6" xr3:uid="{00000000-0010-0000-3900-000006000000}" name="_x000a__x000a_May 2019 _x000a_Number of services, pre-pandemic" dataDxfId="123" dataCellStyle="Comma"/>
    <tableColumn id="7" xr3:uid="{00000000-0010-0000-3900-000007000000}" name="_x000a__x000a_June 2019_x000a_Number of services, pre-pandemic" dataDxfId="122" dataCellStyle="Comma"/>
    <tableColumn id="8" xr3:uid="{00000000-0010-0000-3900-000008000000}" name="_x000a__x000a_July 2019_x000a_Number of services, pre-pandemic" dataDxfId="121" dataCellStyle="Comma"/>
    <tableColumn id="9" xr3:uid="{00000000-0010-0000-3900-000009000000}" name="_x000a__x000a_August 2019_x000a_Number of services, pre-pandemic" dataDxfId="120" dataCellStyle="Comma"/>
    <tableColumn id="10" xr3:uid="{00000000-0010-0000-3900-00000A000000}" name="_x000a__x000a_September 2019_x000a_Number of services, pre-pandemic" dataDxfId="119" dataCellStyle="Comma"/>
    <tableColumn id="11" xr3:uid="{00000000-0010-0000-3900-00000B000000}" name="_x000a__x000a_October 2019_x000a_Number of services, pre-pandemic" dataDxfId="118" dataCellStyle="Comma"/>
    <tableColumn id="12" xr3:uid="{00000000-0010-0000-3900-00000C000000}" name="_x000a__x000a_November 2019_x000a_Number of services, pre-pandemic" dataDxfId="117" dataCellStyle="Comma"/>
    <tableColumn id="13" xr3:uid="{00000000-0010-0000-3900-00000D000000}" name="_x000a__x000a_December 2019_x000a_Number of services, pre-pandemic" dataDxfId="116" dataCellStyle="Comma"/>
    <tableColumn id="14" xr3:uid="{00000000-0010-0000-3900-00000E000000}" name="January to December 2019 (monthly average)_x000a_Number of services, pre-pandemic" dataDxfId="115" dataCellStyle="Comma"/>
    <tableColumn id="15" xr3:uid="{00000000-0010-0000-3900-00000F000000}" name="_x000a__x000a_March 2020_x000a_Number of services, pandemic period" dataDxfId="114" dataCellStyle="Comma"/>
    <tableColumn id="16" xr3:uid="{00000000-0010-0000-3900-000010000000}" name="_x000a__x000a_April 2020_x000a_Number of services, pandemic period" dataDxfId="113" dataCellStyle="Comma"/>
    <tableColumn id="17" xr3:uid="{00000000-0010-0000-3900-000011000000}" name="_x000a__x000a_May 2020_x000a_Number of services, pandemic period" dataDxfId="112" dataCellStyle="Comma"/>
    <tableColumn id="18" xr3:uid="{00000000-0010-0000-3900-000012000000}" name="_x000a__x000a_June 2020_x000a_Number of services, pandemic period" dataDxfId="111" dataCellStyle="Comma"/>
    <tableColumn id="19" xr3:uid="{00000000-0010-0000-3900-000013000000}" name="_x000a__x000a_July 2020_x000a_Number of services, pandemic period" dataDxfId="110" dataCellStyle="Comma"/>
    <tableColumn id="20" xr3:uid="{00000000-0010-0000-3900-000014000000}" name="_x000a__x000a_August 2020 _x000a_Number of services, pandemic period" dataDxfId="109" dataCellStyle="Comma"/>
    <tableColumn id="21" xr3:uid="{00000000-0010-0000-3900-000015000000}" name="_x000a__x000a_September 2020_x000a_Number of services, pandemic period" dataDxfId="108" dataCellStyle="Comma"/>
    <tableColumn id="22" xr3:uid="{00000000-0010-0000-3900-000016000000}" name="_x000a__x000a_October 2020_x000a_Number of services, pandemic period" dataDxfId="107" dataCellStyle="Comma"/>
    <tableColumn id="23" xr3:uid="{00000000-0010-0000-3900-000017000000}" name="_x000a__x000a_November 2020_x000a_Number of services, pandemic period" dataDxfId="106" dataCellStyle="Comma"/>
    <tableColumn id="24" xr3:uid="{00000000-0010-0000-3900-000018000000}" name="_x000a__x000a_December 2020_x000a_Number of services, pandemic period" dataDxfId="105" dataCellStyle="Comma"/>
    <tableColumn id="25" xr3:uid="{00000000-0010-0000-3900-000019000000}" name="_x000a__x000a_January 2021_x000a_Number of services, pandemic period" dataDxfId="104" dataCellStyle="Comma"/>
    <tableColumn id="26" xr3:uid="{00000000-0010-0000-3900-00001A000000}" name="_x000a__x000a_February 2021_x000a_Number of services, pandemic period" dataDxfId="103" dataCellStyle="Comma"/>
    <tableColumn id="27" xr3:uid="{00000000-0010-0000-3900-00001B000000}" name="_x000a__x000a_March 2021_x000a_Number of services, pandemic period" dataDxfId="102" dataCellStyle="Comma"/>
    <tableColumn id="28" xr3:uid="{00000000-0010-0000-3900-00001C000000}" name="March to December 2020 (monthly average)_x000a_Number of services, pandemic period" dataDxfId="101" dataCellStyle="Percent"/>
    <tableColumn id="29" xr3:uid="{00000000-0010-0000-3900-00001D000000}" name="_x000a_March 2019 to March 2020_x000a_Percentage change, pre-pandemic to pandemic period" dataDxfId="100" dataCellStyle="Percent"/>
    <tableColumn id="30" xr3:uid="{00000000-0010-0000-3900-00001E000000}" name="_x000a_April 2019 to April 2020_x000a_Percentage change, pre-pandemic to pandemic period" dataDxfId="99" dataCellStyle="Percent"/>
    <tableColumn id="31" xr3:uid="{00000000-0010-0000-3900-00001F000000}" name="_x000a_May 2019 to May 2020_x000a_Percentage change, pre-pandemic to pandemic period" dataDxfId="98" dataCellStyle="Percent"/>
    <tableColumn id="32" xr3:uid="{00000000-0010-0000-3900-000020000000}" name="_x000a_June 2019 to June 2020_x000a_Percentage change, pre-pandemic to pandemic period" dataDxfId="97" dataCellStyle="Percent"/>
    <tableColumn id="33" xr3:uid="{00000000-0010-0000-3900-000021000000}" name="_x000a_July 2019 to July 2020_x000a_Percentage change, pre-pandemic to pandemic period" dataDxfId="96" dataCellStyle="Percent"/>
    <tableColumn id="34" xr3:uid="{00000000-0010-0000-3900-000022000000}" name="_x000a_August 2019 to August 2020_x000a_Percentage change, pre-pandemic to pandemic period" dataDxfId="95" dataCellStyle="Percent"/>
    <tableColumn id="35" xr3:uid="{00000000-0010-0000-3900-000023000000}" name="_x000a_September 2019 to September 2020_x000a_Percentage change, pre-pandemic to pandemic period" dataDxfId="94" dataCellStyle="Percent"/>
    <tableColumn id="36" xr3:uid="{00000000-0010-0000-3900-000024000000}" name="_x000a_October 2019 to October 2020_x000a_Percentage change, pre-pandemic to pandemic period" dataDxfId="93" dataCellStyle="Percent"/>
    <tableColumn id="37" xr3:uid="{00000000-0010-0000-3900-000025000000}" name="_x000a_November 2019 to November 2020_x000a_Percentage change, pre-pandemic to pandemic period" dataDxfId="92" dataCellStyle="Percent"/>
    <tableColumn id="38" xr3:uid="{00000000-0010-0000-3900-000026000000}" name="_x000a_December 2019 to December 2020_x000a_Percentage change, pre-pandemic to pandemic period" dataDxfId="91" dataCellStyle="Percent"/>
    <tableColumn id="39" xr3:uid="{00000000-0010-0000-3900-000027000000}" name="_x000a_January 2019 to January 2021_x000a_Percentage change, pre-pandemic to pandemic period" dataDxfId="90" dataCellStyle="Comma"/>
    <tableColumn id="40" xr3:uid="{00000000-0010-0000-3900-000028000000}" name="_x000a_February 2019 to February 2021_x000a_Percentage change, pre-pandemic to pandemic period" dataDxfId="89" dataCellStyle="Comma"/>
    <tableColumn id="41" xr3:uid="{00000000-0010-0000-3900-000029000000}" name="_x000a_March 2019 to March 2021_x000a_Percentage change, pre-pandemic to pandemic period" dataDxfId="88" dataCellStyle="Comma"/>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A000000}" name="Table59" displayName="Table59" ref="A176:AO181" totalsRowShown="0" headerRowDxfId="87" dataDxfId="86" tableBorderDxfId="85" headerRowCellStyle="Header_row" dataCellStyle="Comma">
  <tableColumns count="41">
    <tableColumn id="1" xr3:uid="{00000000-0010-0000-3A00-000001000000}" name="Family physicians service groups" dataDxfId="84"/>
    <tableColumn id="2" xr3:uid="{00000000-0010-0000-3A00-000002000000}" name="_x000a__x000a_January 2019_x000a_Number of services, pre-pandemic" dataDxfId="83"/>
    <tableColumn id="3" xr3:uid="{00000000-0010-0000-3A00-000003000000}" name="_x000a__x000a_February 2019_x000a_Number of services, pre-pandemic" dataDxfId="82"/>
    <tableColumn id="4" xr3:uid="{00000000-0010-0000-3A00-000004000000}" name="_x000a__x000a_March 2019_x000a_Number of services, pre-pandemic" dataDxfId="81" dataCellStyle="Comma"/>
    <tableColumn id="5" xr3:uid="{00000000-0010-0000-3A00-000005000000}" name="_x000a__x000a_April 2019 _x000a_Number of services, pre-pandemic" dataDxfId="80" dataCellStyle="Comma"/>
    <tableColumn id="6" xr3:uid="{00000000-0010-0000-3A00-000006000000}" name="_x000a__x000a_May 2019 _x000a_Number of services, pre-pandemic" dataDxfId="79" dataCellStyle="Comma"/>
    <tableColumn id="7" xr3:uid="{00000000-0010-0000-3A00-000007000000}" name="_x000a__x000a_June 2019_x000a_Number of services, pre-pandemic" dataDxfId="78" dataCellStyle="Comma"/>
    <tableColumn id="8" xr3:uid="{00000000-0010-0000-3A00-000008000000}" name="_x000a__x000a_July 2019_x000a_Number of services, pre-pandemic" dataDxfId="77" dataCellStyle="Comma"/>
    <tableColumn id="9" xr3:uid="{00000000-0010-0000-3A00-000009000000}" name="_x000a__x000a_August 2019_x000a_Number of services, pre-pandemic" dataDxfId="76" dataCellStyle="Comma"/>
    <tableColumn id="10" xr3:uid="{00000000-0010-0000-3A00-00000A000000}" name="_x000a__x000a_September 2019_x000a_Number of services, pre-pandemic" dataDxfId="75" dataCellStyle="Comma"/>
    <tableColumn id="11" xr3:uid="{00000000-0010-0000-3A00-00000B000000}" name="_x000a__x000a_October 2019_x000a_Number of services, pre-pandemic" dataDxfId="74" dataCellStyle="Comma"/>
    <tableColumn id="12" xr3:uid="{00000000-0010-0000-3A00-00000C000000}" name="_x000a__x000a_November 2019_x000a_Number of services, pre-pandemic" dataDxfId="73" dataCellStyle="Comma"/>
    <tableColumn id="13" xr3:uid="{00000000-0010-0000-3A00-00000D000000}" name="_x000a__x000a_December 2019_x000a_Number of services, pre-pandemic" dataDxfId="72" dataCellStyle="Comma"/>
    <tableColumn id="14" xr3:uid="{00000000-0010-0000-3A00-00000E000000}" name="January to December 2019 (monthly average)_x000a_Number of services, pre-pandemic" dataDxfId="71" dataCellStyle="Comma"/>
    <tableColumn id="15" xr3:uid="{00000000-0010-0000-3A00-00000F000000}" name="_x000a__x000a_March 2020_x000a_Number of services, pandemic period" dataDxfId="70" dataCellStyle="Comma"/>
    <tableColumn id="16" xr3:uid="{00000000-0010-0000-3A00-000010000000}" name="_x000a__x000a_April 2020_x000a_Number of services, pandemic period" dataDxfId="69" dataCellStyle="Comma"/>
    <tableColumn id="17" xr3:uid="{00000000-0010-0000-3A00-000011000000}" name="_x000a__x000a_May 2020_x000a_Number of services, pandemic period" dataDxfId="68" dataCellStyle="Comma"/>
    <tableColumn id="18" xr3:uid="{00000000-0010-0000-3A00-000012000000}" name="_x000a__x000a_June 2020_x000a_Number of services, pandemic period" dataDxfId="67" dataCellStyle="Comma"/>
    <tableColumn id="19" xr3:uid="{00000000-0010-0000-3A00-000013000000}" name="_x000a__x000a_July 2020_x000a_Number of services, pandemic period" dataDxfId="66" dataCellStyle="Comma"/>
    <tableColumn id="20" xr3:uid="{00000000-0010-0000-3A00-000014000000}" name="_x000a__x000a_August 2020 _x000a_Number of services, pandemic period" dataDxfId="65" dataCellStyle="Comma"/>
    <tableColumn id="21" xr3:uid="{00000000-0010-0000-3A00-000015000000}" name="_x000a__x000a_September 2020_x000a_Number of services, pandemic period" dataDxfId="64" dataCellStyle="Comma"/>
    <tableColumn id="22" xr3:uid="{00000000-0010-0000-3A00-000016000000}" name="_x000a__x000a_October 2020_x000a_Number of services, pandemic period" dataDxfId="63" dataCellStyle="Comma"/>
    <tableColumn id="23" xr3:uid="{00000000-0010-0000-3A00-000017000000}" name="_x000a__x000a_November 2020_x000a_Number of services, pandemic period" dataDxfId="62" dataCellStyle="Comma"/>
    <tableColumn id="24" xr3:uid="{00000000-0010-0000-3A00-000018000000}" name="_x000a__x000a_December 2020_x000a_Number of services, pandemic period" dataDxfId="61" dataCellStyle="Comma"/>
    <tableColumn id="25" xr3:uid="{00000000-0010-0000-3A00-000019000000}" name="_x000a__x000a_January 2021_x000a_Number of services, pandemic period" dataDxfId="60" dataCellStyle="Comma"/>
    <tableColumn id="26" xr3:uid="{00000000-0010-0000-3A00-00001A000000}" name="_x000a__x000a_February 2021_x000a_Number of services, pandemic period" dataDxfId="59" dataCellStyle="Comma"/>
    <tableColumn id="27" xr3:uid="{00000000-0010-0000-3A00-00001B000000}" name="_x000a__x000a_March 2021_x000a_Number of services, pandemic period" dataDxfId="58" dataCellStyle="Comma"/>
    <tableColumn id="28" xr3:uid="{00000000-0010-0000-3A00-00001C000000}" name="March to December 2020 (monthly average)_x000a_Number of services, pandemic period" dataDxfId="57" dataCellStyle="Percent"/>
    <tableColumn id="29" xr3:uid="{00000000-0010-0000-3A00-00001D000000}" name="_x000a_March 2019 to March 2020_x000a_Percentage change, pre-pandemic to pandemic period" dataDxfId="56" dataCellStyle="Percent"/>
    <tableColumn id="30" xr3:uid="{00000000-0010-0000-3A00-00001E000000}" name="_x000a_April 2019 to April 2020_x000a_Percentage change, pre-pandemic to pandemic period" dataDxfId="55" dataCellStyle="Percent"/>
    <tableColumn id="31" xr3:uid="{00000000-0010-0000-3A00-00001F000000}" name="_x000a_May 2019 to May 2020_x000a_Percentage change, pre-pandemic to pandemic period" dataDxfId="54" dataCellStyle="Percent"/>
    <tableColumn id="32" xr3:uid="{00000000-0010-0000-3A00-000020000000}" name="_x000a_June 2019 to June 2020_x000a_Percentage change, pre-pandemic to pandemic period" dataDxfId="53" dataCellStyle="Percent"/>
    <tableColumn id="33" xr3:uid="{00000000-0010-0000-3A00-000021000000}" name="_x000a_July 2019 to July 2020_x000a_Percentage change, pre-pandemic to pandemic period" dataDxfId="52" dataCellStyle="Percent"/>
    <tableColumn id="34" xr3:uid="{00000000-0010-0000-3A00-000022000000}" name="_x000a_August 2019 to August 2020_x000a_Percentage change, pre-pandemic to pandemic period" dataDxfId="51" dataCellStyle="Percent"/>
    <tableColumn id="35" xr3:uid="{00000000-0010-0000-3A00-000023000000}" name="_x000a_September 2019 to September 2020_x000a_Percentage change, pre-pandemic to pandemic period" dataDxfId="50" dataCellStyle="Percent"/>
    <tableColumn id="36" xr3:uid="{00000000-0010-0000-3A00-000024000000}" name="_x000a_October 2019 to October 2020_x000a_Percentage change, pre-pandemic to pandemic period" dataDxfId="49" dataCellStyle="Percent"/>
    <tableColumn id="37" xr3:uid="{00000000-0010-0000-3A00-000025000000}" name="_x000a_November 2019 to November 2020_x000a_Percentage change, pre-pandemic to pandemic period" dataDxfId="48" dataCellStyle="Percent"/>
    <tableColumn id="38" xr3:uid="{00000000-0010-0000-3A00-000026000000}" name="_x000a_December 2019 to December 2020_x000a_Percentage change, pre-pandemic to pandemic period" dataDxfId="47" dataCellStyle="Percent"/>
    <tableColumn id="39" xr3:uid="{00000000-0010-0000-3A00-000027000000}" name="_x000a_January 2019 to January 2021_x000a_Percentage change, pre-pandemic to pandemic period" dataDxfId="46" dataCellStyle="Comma"/>
    <tableColumn id="40" xr3:uid="{00000000-0010-0000-3A00-000028000000}" name="_x000a_February 2019 to February 2021_x000a_Percentage change, pre-pandemic to pandemic period" dataDxfId="45" dataCellStyle="Comma"/>
    <tableColumn id="41" xr3:uid="{00000000-0010-0000-3A00-000029000000}" name="_x000a_March 2019 to March 2021_x000a_Percentage change, pre-pandemic to pandemic period" dataDxfId="44"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08:AO113" totalsRowShown="0" headerRowDxfId="2321" dataDxfId="2320" tableBorderDxfId="2319" headerRowCellStyle="Header_row" dataCellStyle="Percent">
  <tableColumns count="41">
    <tableColumn id="1" xr3:uid="{00000000-0010-0000-0500-000001000000}" name="Family physicians service groups" dataDxfId="2318"/>
    <tableColumn id="2" xr3:uid="{00000000-0010-0000-0500-000002000000}" name="_x000a__x000a_January 2019_x000a_Number of services, pre-pandemic" dataDxfId="2317"/>
    <tableColumn id="3" xr3:uid="{00000000-0010-0000-0500-000003000000}" name="_x000a__x000a_February 2019_x000a_Number of services, pre-pandemic" dataDxfId="2316"/>
    <tableColumn id="4" xr3:uid="{00000000-0010-0000-0500-000004000000}" name="_x000a__x000a_March 2019_x000a_Number of services, pre-pandemic" dataDxfId="2315" dataCellStyle="Comma"/>
    <tableColumn id="5" xr3:uid="{00000000-0010-0000-0500-000005000000}" name="_x000a__x000a_April 2019 _x000a_Number of services, pre-pandemic" dataDxfId="2314" dataCellStyle="Comma"/>
    <tableColumn id="6" xr3:uid="{00000000-0010-0000-0500-000006000000}" name="_x000a__x000a_May 2019 _x000a_Number of services, pre-pandemic" dataDxfId="2313" dataCellStyle="Comma"/>
    <tableColumn id="7" xr3:uid="{00000000-0010-0000-0500-000007000000}" name="_x000a__x000a_June 2019_x000a_Number of services, pre-pandemic" dataDxfId="2312" dataCellStyle="Comma"/>
    <tableColumn id="8" xr3:uid="{00000000-0010-0000-0500-000008000000}" name="_x000a__x000a_July 2019_x000a_Number of services, pre-pandemic" dataDxfId="2311" dataCellStyle="Comma"/>
    <tableColumn id="9" xr3:uid="{00000000-0010-0000-0500-000009000000}" name="_x000a__x000a_August 2019_x000a_Number of services, pre-pandemic" dataDxfId="2310" dataCellStyle="Comma"/>
    <tableColumn id="10" xr3:uid="{00000000-0010-0000-0500-00000A000000}" name="_x000a__x000a_September 2019_x000a_Number of services, pre-pandemic" dataDxfId="2309" dataCellStyle="Comma"/>
    <tableColumn id="11" xr3:uid="{00000000-0010-0000-0500-00000B000000}" name="_x000a__x000a_October 2019_x000a_Number of services, pre-pandemic" dataDxfId="2308" dataCellStyle="Comma"/>
    <tableColumn id="12" xr3:uid="{00000000-0010-0000-0500-00000C000000}" name="_x000a__x000a_November 2019_x000a_Number of services, pre-pandemic" dataDxfId="2307" dataCellStyle="Comma"/>
    <tableColumn id="13" xr3:uid="{00000000-0010-0000-0500-00000D000000}" name="_x000a__x000a_December 2019_x000a_Number of services, pre-pandemic" dataDxfId="2306" dataCellStyle="Comma"/>
    <tableColumn id="14" xr3:uid="{00000000-0010-0000-0500-00000E000000}" name="January to December 2019 (monthly average)_x000a_Number of services, pre-pandemic" dataDxfId="2305" dataCellStyle="Comma"/>
    <tableColumn id="15" xr3:uid="{00000000-0010-0000-0500-00000F000000}" name="_x000a__x000a_March 2020_x000a_Number of services, pandemic period" dataDxfId="2304" dataCellStyle="Comma"/>
    <tableColumn id="16" xr3:uid="{00000000-0010-0000-0500-000010000000}" name="_x000a__x000a_April 2020_x000a_Number of services, pandemic period" dataDxfId="2303" dataCellStyle="Comma"/>
    <tableColumn id="17" xr3:uid="{00000000-0010-0000-0500-000011000000}" name="_x000a__x000a_May 2020_x000a_Number of services, pandemic period" dataDxfId="2302" dataCellStyle="Comma"/>
    <tableColumn id="18" xr3:uid="{00000000-0010-0000-0500-000012000000}" name="_x000a__x000a_June 2020_x000a_Number of services, pandemic period" dataDxfId="2301" dataCellStyle="Comma"/>
    <tableColumn id="19" xr3:uid="{00000000-0010-0000-0500-000013000000}" name="_x000a__x000a_July 2020_x000a_Number of services, pandemic period" dataDxfId="2300" dataCellStyle="Comma"/>
    <tableColumn id="20" xr3:uid="{00000000-0010-0000-0500-000014000000}" name="_x000a__x000a_August 2020 _x000a_Number of services, pandemic period" dataDxfId="2299" dataCellStyle="Comma"/>
    <tableColumn id="21" xr3:uid="{00000000-0010-0000-0500-000015000000}" name="_x000a__x000a_September 2020_x000a_Number of services, pandemic period" dataDxfId="2298" dataCellStyle="Comma"/>
    <tableColumn id="22" xr3:uid="{00000000-0010-0000-0500-000016000000}" name="_x000a__x000a_October 2020_x000a_Number of services, pandemic period" dataDxfId="2297" dataCellStyle="Comma"/>
    <tableColumn id="23" xr3:uid="{00000000-0010-0000-0500-000017000000}" name="_x000a__x000a_November 2020_x000a_Number of services, pandemic period" dataDxfId="2296" dataCellStyle="Comma"/>
    <tableColumn id="24" xr3:uid="{00000000-0010-0000-0500-000018000000}" name="_x000a__x000a_December 2020_x000a_Number of services, pandemic period" dataDxfId="2295" dataCellStyle="Comma"/>
    <tableColumn id="25" xr3:uid="{00000000-0010-0000-0500-000019000000}" name="_x000a__x000a_January 2021_x000a_Number of services, pandemic period" dataDxfId="2294" dataCellStyle="Comma"/>
    <tableColumn id="26" xr3:uid="{00000000-0010-0000-0500-00001A000000}" name="_x000a__x000a_February 2021_x000a_Number of services, pandemic period" dataDxfId="2293" dataCellStyle="Comma"/>
    <tableColumn id="27" xr3:uid="{00000000-0010-0000-0500-00001B000000}" name="_x000a__x000a_March 2021_x000a_Number of services, pandemic period" dataDxfId="2292" dataCellStyle="Comma"/>
    <tableColumn id="28" xr3:uid="{00000000-0010-0000-0500-00001C000000}" name="March 2020 to March 2021 (monthly average)_x000a_Number of services, pandemic period" dataDxfId="2291" dataCellStyle="Percent"/>
    <tableColumn id="29" xr3:uid="{00000000-0010-0000-0500-00001D000000}" name="_x000a_March 2019 to March 2020_x000a_Percentage change, pre-pandemic to pandemic period" dataDxfId="2290" dataCellStyle="Percent"/>
    <tableColumn id="30" xr3:uid="{00000000-0010-0000-0500-00001E000000}" name="_x000a_April 2019 to April 2020_x000a_Percentage change, pre-pandemic to pandemic period" dataDxfId="2289" dataCellStyle="Percent"/>
    <tableColumn id="31" xr3:uid="{00000000-0010-0000-0500-00001F000000}" name="_x000a_May 2019 to May 2020_x000a_Percentage change, pre-pandemic to pandemic period" dataDxfId="2288" dataCellStyle="Percent"/>
    <tableColumn id="32" xr3:uid="{00000000-0010-0000-0500-000020000000}" name="_x000a_June 2019 to June 2020_x000a_Percentage change, pre-pandemic to pandemic period" dataDxfId="2287" dataCellStyle="Percent"/>
    <tableColumn id="33" xr3:uid="{00000000-0010-0000-0500-000021000000}" name="_x000a_July 2019 to July 2020_x000a_Percentage change, pre-pandemic to pandemic period" dataDxfId="2286" dataCellStyle="Percent"/>
    <tableColumn id="34" xr3:uid="{00000000-0010-0000-0500-000022000000}" name="_x000a_August 2019 to August 2020_x000a_Percentage change, pre-pandemic to pandemic period" dataDxfId="2285" dataCellStyle="Percent"/>
    <tableColumn id="35" xr3:uid="{00000000-0010-0000-0500-000023000000}" name="_x000a_September 2019 to September 2020_x000a_Percentage change, pre-pandemic to pandemic period" dataDxfId="2284" dataCellStyle="Percent"/>
    <tableColumn id="36" xr3:uid="{00000000-0010-0000-0500-000024000000}" name="_x000a_October 2019 to October 2020_x000a_Percentage change, pre-pandemic to pandemic period" dataDxfId="2283" dataCellStyle="Percent"/>
    <tableColumn id="37" xr3:uid="{00000000-0010-0000-0500-000025000000}" name="_x000a_November 2019 to November 2020_x000a_Percentage change, pre-pandemic to pandemic period" dataDxfId="2282" dataCellStyle="Percent"/>
    <tableColumn id="38" xr3:uid="{00000000-0010-0000-0500-000026000000}" name="_x000a_December 2019 to December 2020_x000a_Percentage change, pre-pandemic to pandemic period" dataDxfId="2281" dataCellStyle="Percent"/>
    <tableColumn id="39" xr3:uid="{00000000-0010-0000-0500-000027000000}" name="_x000a_January 2019 to January 2021_x000a_Percentage change, pre-pandemic to pandemic period" dataDxfId="2280" dataCellStyle="Percent"/>
    <tableColumn id="40" xr3:uid="{00000000-0010-0000-0500-000028000000}" name="_x000a_February 2019 to February 2021_x000a_Percentage change, pre-pandemic to pandemic period" dataDxfId="2279" dataCellStyle="Percent"/>
    <tableColumn id="41" xr3:uid="{00000000-0010-0000-0500-000029000000}" name="_x000a_March 2019 to March 2021_x000a_Percentage change, pre-pandemic to pandemic period" dataDxfId="2278" dataCellStyle="Percent"/>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B000000}" name="Table60" displayName="Table60" ref="A197:AO202" totalsRowShown="0" headerRowDxfId="43" dataDxfId="42" tableBorderDxfId="41" headerRowCellStyle="Header_row" dataCellStyle="Comma">
  <tableColumns count="41">
    <tableColumn id="1" xr3:uid="{00000000-0010-0000-3B00-000001000000}" name="Family physicians service groups" dataDxfId="40"/>
    <tableColumn id="2" xr3:uid="{00000000-0010-0000-3B00-000002000000}" name="_x000a__x000a_January 2019_x000a_Number of services, pre-pandemic" dataDxfId="39"/>
    <tableColumn id="3" xr3:uid="{00000000-0010-0000-3B00-000003000000}" name="_x000a__x000a_February 2019_x000a_Number of services, pre-pandemic" dataDxfId="38"/>
    <tableColumn id="4" xr3:uid="{00000000-0010-0000-3B00-000004000000}" name="_x000a__x000a_March 2019_x000a_Number of services, pre-pandemic" dataDxfId="37" dataCellStyle="Comma"/>
    <tableColumn id="5" xr3:uid="{00000000-0010-0000-3B00-000005000000}" name="_x000a__x000a_April 2019 _x000a_Number of services, pre-pandemic" dataDxfId="36" dataCellStyle="Comma"/>
    <tableColumn id="6" xr3:uid="{00000000-0010-0000-3B00-000006000000}" name="_x000a__x000a_May 2019 _x000a_Number of services, pre-pandemic" dataDxfId="35" dataCellStyle="Comma"/>
    <tableColumn id="7" xr3:uid="{00000000-0010-0000-3B00-000007000000}" name="_x000a__x000a_June 2019_x000a_Number of services, pre-pandemic" dataDxfId="34" dataCellStyle="Comma"/>
    <tableColumn id="8" xr3:uid="{00000000-0010-0000-3B00-000008000000}" name="_x000a__x000a_July 2019_x000a_Number of services, pre-pandemic" dataDxfId="33" dataCellStyle="Comma"/>
    <tableColumn id="9" xr3:uid="{00000000-0010-0000-3B00-000009000000}" name="_x000a__x000a_August 2019_x000a_Number of services, pre-pandemic" dataDxfId="32" dataCellStyle="Comma"/>
    <tableColumn id="10" xr3:uid="{00000000-0010-0000-3B00-00000A000000}" name="_x000a__x000a_September 2019_x000a_Number of services, pre-pandemic" dataDxfId="31" dataCellStyle="Comma"/>
    <tableColumn id="11" xr3:uid="{00000000-0010-0000-3B00-00000B000000}" name="_x000a__x000a_October 2019_x000a_Number of services, pre-pandemic" dataDxfId="30" dataCellStyle="Comma"/>
    <tableColumn id="12" xr3:uid="{00000000-0010-0000-3B00-00000C000000}" name="_x000a__x000a_November 2019_x000a_Number of services, pre-pandemic" dataDxfId="29" dataCellStyle="Comma"/>
    <tableColumn id="13" xr3:uid="{00000000-0010-0000-3B00-00000D000000}" name="_x000a__x000a_December 2019_x000a_Number of services, pre-pandemic" dataDxfId="28" dataCellStyle="Comma"/>
    <tableColumn id="14" xr3:uid="{00000000-0010-0000-3B00-00000E000000}" name="January to December 2019 (monthly average)_x000a_Number of services, pre-pandemic" dataDxfId="27" dataCellStyle="Comma"/>
    <tableColumn id="15" xr3:uid="{00000000-0010-0000-3B00-00000F000000}" name="_x000a__x000a_March 2020_x000a_Number of services, pandemic period" dataDxfId="26" dataCellStyle="Comma"/>
    <tableColumn id="16" xr3:uid="{00000000-0010-0000-3B00-000010000000}" name="_x000a__x000a_April 2020_x000a_Number of services, pandemic period" dataDxfId="25" dataCellStyle="Comma"/>
    <tableColumn id="17" xr3:uid="{00000000-0010-0000-3B00-000011000000}" name="_x000a__x000a_May 2020_x000a_Number of services, pandemic period" dataDxfId="24" dataCellStyle="Comma"/>
    <tableColumn id="18" xr3:uid="{00000000-0010-0000-3B00-000012000000}" name="_x000a__x000a_June 2020_x000a_Number of services, pandemic period" dataDxfId="23" dataCellStyle="Comma"/>
    <tableColumn id="19" xr3:uid="{00000000-0010-0000-3B00-000013000000}" name="_x000a__x000a_July 2020_x000a_Number of services, pandemic period" dataDxfId="22" dataCellStyle="Comma"/>
    <tableColumn id="20" xr3:uid="{00000000-0010-0000-3B00-000014000000}" name="_x000a__x000a_August 2020 _x000a_Number of services, pandemic period" dataDxfId="21" dataCellStyle="Comma"/>
    <tableColumn id="21" xr3:uid="{00000000-0010-0000-3B00-000015000000}" name="_x000a__x000a_September 2020_x000a_Number of services, pandemic period" dataDxfId="20" dataCellStyle="Comma"/>
    <tableColumn id="22" xr3:uid="{00000000-0010-0000-3B00-000016000000}" name="_x000a__x000a_October 2020_x000a_Number of services, pandemic period" dataDxfId="19" dataCellStyle="Comma"/>
    <tableColumn id="23" xr3:uid="{00000000-0010-0000-3B00-000017000000}" name="_x000a__x000a_November 2020_x000a_Number of services, pandemic period" dataDxfId="18" dataCellStyle="Comma"/>
    <tableColumn id="24" xr3:uid="{00000000-0010-0000-3B00-000018000000}" name="_x000a__x000a_December 2020_x000a_Number of services, pandemic period" dataDxfId="17" dataCellStyle="Comma"/>
    <tableColumn id="25" xr3:uid="{00000000-0010-0000-3B00-000019000000}" name="_x000a__x000a_January 2021_x000a_Number of services, pandemic period" dataDxfId="16" dataCellStyle="Comma"/>
    <tableColumn id="26" xr3:uid="{00000000-0010-0000-3B00-00001A000000}" name="_x000a__x000a_February 2021_x000a_Number of services, pandemic period" dataDxfId="15" dataCellStyle="Comma"/>
    <tableColumn id="27" xr3:uid="{00000000-0010-0000-3B00-00001B000000}" name="_x000a__x000a_March 2021_x000a_Number of services, pandemic period" dataDxfId="14" dataCellStyle="Comma"/>
    <tableColumn id="28" xr3:uid="{00000000-0010-0000-3B00-00001C000000}" name="March to December 2020 (monthly average)_x000a_Number of services, pandemic period" dataDxfId="13" dataCellStyle="Percent"/>
    <tableColumn id="29" xr3:uid="{00000000-0010-0000-3B00-00001D000000}" name="_x000a_March 2019 to March 2020_x000a_Percentage change, pre-pandemic to pandemic period" dataDxfId="12" dataCellStyle="Percent"/>
    <tableColumn id="30" xr3:uid="{00000000-0010-0000-3B00-00001E000000}" name="_x000a_April 2019 to April 2020_x000a_Percentage change, pre-pandemic to pandemic period" dataDxfId="11" dataCellStyle="Percent"/>
    <tableColumn id="31" xr3:uid="{00000000-0010-0000-3B00-00001F000000}" name="_x000a_May 2019 to May 2020_x000a_Percentage change, pre-pandemic to pandemic period" dataDxfId="10" dataCellStyle="Percent"/>
    <tableColumn id="32" xr3:uid="{00000000-0010-0000-3B00-000020000000}" name="_x000a_June 2019 to June 2020_x000a_Percentage change, pre-pandemic to pandemic period" dataDxfId="9" dataCellStyle="Percent"/>
    <tableColumn id="33" xr3:uid="{00000000-0010-0000-3B00-000021000000}" name="_x000a_July 2019 to July 2020_x000a_Percentage change, pre-pandemic to pandemic period" dataDxfId="8" dataCellStyle="Percent"/>
    <tableColumn id="34" xr3:uid="{00000000-0010-0000-3B00-000022000000}" name="_x000a_August 2019 to August 2020_x000a_Percentage change, pre-pandemic to pandemic period" dataDxfId="7" dataCellStyle="Percent"/>
    <tableColumn id="35" xr3:uid="{00000000-0010-0000-3B00-000023000000}" name="_x000a_September 2019 to September 2020_x000a_Percentage change, pre-pandemic to pandemic period" dataDxfId="6" dataCellStyle="Percent"/>
    <tableColumn id="36" xr3:uid="{00000000-0010-0000-3B00-000024000000}" name="_x000a_October 2019 to October 2020_x000a_Percentage change, pre-pandemic to pandemic period" dataDxfId="5" dataCellStyle="Percent"/>
    <tableColumn id="37" xr3:uid="{00000000-0010-0000-3B00-000025000000}" name="_x000a_November 2019 to November 2020_x000a_Percentage change, pre-pandemic to pandemic period" dataDxfId="4" dataCellStyle="Percent"/>
    <tableColumn id="38" xr3:uid="{00000000-0010-0000-3B00-000026000000}" name="_x000a_December 2019 to December 2020_x000a_Percentage change, pre-pandemic to pandemic period" dataDxfId="3" dataCellStyle="Percent"/>
    <tableColumn id="39" xr3:uid="{00000000-0010-0000-3B00-000027000000}" name="_x000a_January 2019 to January 2021_x000a_Percentage change, pre-pandemic to pandemic period" dataDxfId="2" dataCellStyle="Comma"/>
    <tableColumn id="40" xr3:uid="{00000000-0010-0000-3B00-000028000000}" name="_x000a_February 2019 to February 2021_x000a_Percentage change, pre-pandemic to pandemic period" dataDxfId="1" dataCellStyle="Comma"/>
    <tableColumn id="41" xr3:uid="{00000000-0010-0000-3B00-000029000000}" name="_x000a_March 2019 to March 2021_x000a_Percentage change, pre-pandemic to pandemic period" dataDxfId="0"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28:AO133" totalsRowShown="0" headerRowDxfId="2277" dataDxfId="2276" tableBorderDxfId="2275" headerRowCellStyle="Header_row" dataCellStyle="Percent">
  <tableColumns count="41">
    <tableColumn id="1" xr3:uid="{00000000-0010-0000-0600-000001000000}" name="Family physicians service groups" dataDxfId="2274"/>
    <tableColumn id="2" xr3:uid="{00000000-0010-0000-0600-000002000000}" name="_x000a__x000a_January 2019_x000a_Number of services, pre-pandemic" dataDxfId="2273"/>
    <tableColumn id="3" xr3:uid="{00000000-0010-0000-0600-000003000000}" name="_x000a__x000a_February 2019_x000a_Number of services, pre-pandemic" dataDxfId="2272"/>
    <tableColumn id="4" xr3:uid="{00000000-0010-0000-0600-000004000000}" name="_x000a__x000a_March 2019_x000a_Number of services, pre-pandemic" dataDxfId="2271" dataCellStyle="Comma"/>
    <tableColumn id="5" xr3:uid="{00000000-0010-0000-0600-000005000000}" name="_x000a__x000a_April 2019 _x000a_Number of services, pre-pandemic" dataDxfId="2270" dataCellStyle="Comma"/>
    <tableColumn id="6" xr3:uid="{00000000-0010-0000-0600-000006000000}" name="_x000a__x000a_May 2019 _x000a_Number of services, pre-pandemic" dataDxfId="2269" dataCellStyle="Comma"/>
    <tableColumn id="7" xr3:uid="{00000000-0010-0000-0600-000007000000}" name="_x000a__x000a_June 2019_x000a_Number of services, pre-pandemic" dataDxfId="2268" dataCellStyle="Comma"/>
    <tableColumn id="8" xr3:uid="{00000000-0010-0000-0600-000008000000}" name="_x000a__x000a_July 2019_x000a_Number of services, pre-pandemic" dataDxfId="2267" dataCellStyle="Comma"/>
    <tableColumn id="9" xr3:uid="{00000000-0010-0000-0600-000009000000}" name="_x000a__x000a_August 2019_x000a_Number of services, pre-pandemic" dataDxfId="2266" dataCellStyle="Comma"/>
    <tableColumn id="10" xr3:uid="{00000000-0010-0000-0600-00000A000000}" name="_x000a__x000a_September 2019_x000a_Number of services, pre-pandemic" dataDxfId="2265" dataCellStyle="Comma"/>
    <tableColumn id="11" xr3:uid="{00000000-0010-0000-0600-00000B000000}" name="_x000a__x000a_October 2019_x000a_Number of services, pre-pandemic" dataDxfId="2264" dataCellStyle="Comma"/>
    <tableColumn id="12" xr3:uid="{00000000-0010-0000-0600-00000C000000}" name="_x000a__x000a_November 2019_x000a_Number of services, pre-pandemic" dataDxfId="2263" dataCellStyle="Comma"/>
    <tableColumn id="13" xr3:uid="{00000000-0010-0000-0600-00000D000000}" name="_x000a__x000a_December 2019_x000a_Number of services, pre-pandemic" dataDxfId="2262" dataCellStyle="Comma"/>
    <tableColumn id="14" xr3:uid="{00000000-0010-0000-0600-00000E000000}" name="January to December 2019 (monthly average)_x000a_Number of services, pre-pandemic" dataDxfId="2261" dataCellStyle="Comma"/>
    <tableColumn id="15" xr3:uid="{00000000-0010-0000-0600-00000F000000}" name="_x000a__x000a_March 2020_x000a_Number of services, pandemic period" dataDxfId="2260" dataCellStyle="Comma"/>
    <tableColumn id="16" xr3:uid="{00000000-0010-0000-0600-000010000000}" name="_x000a__x000a_April 2020_x000a_Number of services, pandemic period" dataDxfId="2259" dataCellStyle="Comma"/>
    <tableColumn id="17" xr3:uid="{00000000-0010-0000-0600-000011000000}" name="_x000a__x000a_May 2020_x000a_Number of services, pandemic period" dataDxfId="2258" dataCellStyle="Comma"/>
    <tableColumn id="18" xr3:uid="{00000000-0010-0000-0600-000012000000}" name="_x000a__x000a_June 2020_x000a_Number of services, pandemic period" dataDxfId="2257" dataCellStyle="Comma"/>
    <tableColumn id="19" xr3:uid="{00000000-0010-0000-0600-000013000000}" name="_x000a__x000a_July 2020_x000a_Number of services, pandemic period" dataDxfId="2256" dataCellStyle="Comma"/>
    <tableColumn id="20" xr3:uid="{00000000-0010-0000-0600-000014000000}" name="_x000a__x000a_August 2020 _x000a_Number of services, pandemic period" dataDxfId="2255" dataCellStyle="Comma"/>
    <tableColumn id="21" xr3:uid="{00000000-0010-0000-0600-000015000000}" name="_x000a__x000a_September 2020_x000a_Number of services, pandemic period" dataDxfId="2254" dataCellStyle="Comma"/>
    <tableColumn id="22" xr3:uid="{00000000-0010-0000-0600-000016000000}" name="_x000a__x000a_October 2020_x000a_Number of services, pandemic period" dataDxfId="2253" dataCellStyle="Comma"/>
    <tableColumn id="23" xr3:uid="{00000000-0010-0000-0600-000017000000}" name="_x000a__x000a_November 2020_x000a_Number of services, pandemic period" dataDxfId="2252" dataCellStyle="Comma"/>
    <tableColumn id="24" xr3:uid="{00000000-0010-0000-0600-000018000000}" name="_x000a__x000a_December 2020_x000a_Number of services, pandemic period" dataDxfId="2251" dataCellStyle="Comma"/>
    <tableColumn id="25" xr3:uid="{00000000-0010-0000-0600-000019000000}" name="_x000a__x000a_January 2021_x000a_Number of services, pandemic period" dataDxfId="2250" dataCellStyle="Comma"/>
    <tableColumn id="26" xr3:uid="{00000000-0010-0000-0600-00001A000000}" name="_x000a__x000a_February 2021_x000a_Number of services, pandemic period" dataDxfId="2249" dataCellStyle="Comma"/>
    <tableColumn id="27" xr3:uid="{00000000-0010-0000-0600-00001B000000}" name="_x000a__x000a_March 2021_x000a_Number of services, pandemic period" dataDxfId="2248" dataCellStyle="Comma"/>
    <tableColumn id="28" xr3:uid="{00000000-0010-0000-0600-00001C000000}" name="March 2020 to March 2021 (monthly average)_x000a_Number of services, pandemic period" dataDxfId="2247" dataCellStyle="Percent"/>
    <tableColumn id="29" xr3:uid="{00000000-0010-0000-0600-00001D000000}" name="_x000a_March 2019 to March 2020_x000a_Percentage change, pre-pandemic to pandemic period" dataDxfId="2246" dataCellStyle="Percent"/>
    <tableColumn id="30" xr3:uid="{00000000-0010-0000-0600-00001E000000}" name="_x000a_April 2019 to April 2020_x000a_Percentage change, pre-pandemic to pandemic period" dataDxfId="2245" dataCellStyle="Percent"/>
    <tableColumn id="31" xr3:uid="{00000000-0010-0000-0600-00001F000000}" name="_x000a_May 2019 to May 2020_x000a_Percentage change, pre-pandemic to pandemic period" dataDxfId="2244" dataCellStyle="Percent"/>
    <tableColumn id="32" xr3:uid="{00000000-0010-0000-0600-000020000000}" name="_x000a_June 2019 to June 2020_x000a_Percentage change, pre-pandemic to pandemic period" dataDxfId="2243" dataCellStyle="Percent"/>
    <tableColumn id="33" xr3:uid="{00000000-0010-0000-0600-000021000000}" name="_x000a_July 2019 to July 2020_x000a_Percentage change, pre-pandemic to pandemic period" dataDxfId="2242" dataCellStyle="Percent"/>
    <tableColumn id="34" xr3:uid="{00000000-0010-0000-0600-000022000000}" name="_x000a_August 2019 to August 2020_x000a_Percentage change, pre-pandemic to pandemic period" dataDxfId="2241" dataCellStyle="Percent"/>
    <tableColumn id="35" xr3:uid="{00000000-0010-0000-0600-000023000000}" name="_x000a_September 2019 to September 2020_x000a_Percentage change, pre-pandemic to pandemic period" dataDxfId="2240" dataCellStyle="Percent"/>
    <tableColumn id="36" xr3:uid="{00000000-0010-0000-0600-000024000000}" name="_x000a_October 2019 to October 2020_x000a_Percentage change, pre-pandemic to pandemic period" dataDxfId="2239" dataCellStyle="Percent"/>
    <tableColumn id="37" xr3:uid="{00000000-0010-0000-0600-000025000000}" name="_x000a_November 2019 to November 2020_x000a_Percentage change, pre-pandemic to pandemic period" dataDxfId="2238" dataCellStyle="Percent"/>
    <tableColumn id="38" xr3:uid="{00000000-0010-0000-0600-000026000000}" name="_x000a_December 2019 to December 2020_x000a_Percentage change, pre-pandemic to pandemic period" dataDxfId="2237" dataCellStyle="Percent"/>
    <tableColumn id="39" xr3:uid="{00000000-0010-0000-0600-000027000000}" name="_x000a_January 2019 to January 2021_x000a_Percentage change, pre-pandemic to pandemic period" dataDxfId="2236" dataCellStyle="Percent"/>
    <tableColumn id="40" xr3:uid="{00000000-0010-0000-0600-000028000000}" name="_x000a_February 2019 to February 2021_x000a_Percentage change, pre-pandemic to pandemic period" dataDxfId="2235" dataCellStyle="Percent"/>
    <tableColumn id="41" xr3:uid="{00000000-0010-0000-0600-000029000000}" name="_x000a_March 2019 to March 2021_x000a_Percentage change, pre-pandemic to pandemic period" dataDxfId="2234" dataCellStyle="Percent"/>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8" displayName="Table8" ref="A148:AO153" totalsRowShown="0" headerRowDxfId="2233" dataDxfId="2232" tableBorderDxfId="2231" headerRowCellStyle="Header_row" dataCellStyle="Percent">
  <tableColumns count="41">
    <tableColumn id="1" xr3:uid="{00000000-0010-0000-0700-000001000000}" name="Family physicians service groups" dataDxfId="2230"/>
    <tableColumn id="2" xr3:uid="{00000000-0010-0000-0700-000002000000}" name="_x000a__x000a_January 2019_x000a_Number of services, pre-pandemic" dataDxfId="2229"/>
    <tableColumn id="3" xr3:uid="{00000000-0010-0000-0700-000003000000}" name="_x000a__x000a_February 2019_x000a_Number of services, pre-pandemic" dataDxfId="2228"/>
    <tableColumn id="4" xr3:uid="{00000000-0010-0000-0700-000004000000}" name="_x000a__x000a_March 2019_x000a_Number of services, pre-pandemic" dataDxfId="2227" dataCellStyle="Comma"/>
    <tableColumn id="5" xr3:uid="{00000000-0010-0000-0700-000005000000}" name="_x000a__x000a_April 2019 _x000a_Number of services, pre-pandemic" dataDxfId="2226" dataCellStyle="Comma"/>
    <tableColumn id="6" xr3:uid="{00000000-0010-0000-0700-000006000000}" name="_x000a__x000a_May 2019 _x000a_Number of services, pre-pandemic" dataDxfId="2225" dataCellStyle="Comma"/>
    <tableColumn id="7" xr3:uid="{00000000-0010-0000-0700-000007000000}" name="_x000a__x000a_June 2019_x000a_Number of services, pre-pandemic" dataDxfId="2224" dataCellStyle="Comma"/>
    <tableColumn id="8" xr3:uid="{00000000-0010-0000-0700-000008000000}" name="_x000a__x000a_July 2019_x000a_Number of services, pre-pandemic" dataDxfId="2223" dataCellStyle="Comma"/>
    <tableColumn id="9" xr3:uid="{00000000-0010-0000-0700-000009000000}" name="_x000a__x000a_August 2019_x000a_Number of services, pre-pandemic" dataDxfId="2222" dataCellStyle="Comma"/>
    <tableColumn id="10" xr3:uid="{00000000-0010-0000-0700-00000A000000}" name="_x000a__x000a_September 2019_x000a_Number of services, pre-pandemic" dataDxfId="2221" dataCellStyle="Comma"/>
    <tableColumn id="11" xr3:uid="{00000000-0010-0000-0700-00000B000000}" name="_x000a__x000a_October 2019_x000a_Number of services, pre-pandemic" dataDxfId="2220" dataCellStyle="Comma"/>
    <tableColumn id="12" xr3:uid="{00000000-0010-0000-0700-00000C000000}" name="_x000a__x000a_November 2019_x000a_Number of services, pre-pandemic" dataDxfId="2219" dataCellStyle="Comma"/>
    <tableColumn id="13" xr3:uid="{00000000-0010-0000-0700-00000D000000}" name="_x000a__x000a_December 2019_x000a_Number of services, pre-pandemic" dataDxfId="2218" dataCellStyle="Comma"/>
    <tableColumn id="14" xr3:uid="{00000000-0010-0000-0700-00000E000000}" name="January to December 2019 (monthly average)_x000a_Number of services, pre-pandemic" dataDxfId="2217" dataCellStyle="Comma"/>
    <tableColumn id="15" xr3:uid="{00000000-0010-0000-0700-00000F000000}" name="_x000a__x000a_March 2020_x000a_Number of services, pandemic period" dataDxfId="2216" dataCellStyle="Comma"/>
    <tableColumn id="16" xr3:uid="{00000000-0010-0000-0700-000010000000}" name="_x000a__x000a_April 2020_x000a_Number of services, pandemic period" dataDxfId="2215" dataCellStyle="Comma"/>
    <tableColumn id="17" xr3:uid="{00000000-0010-0000-0700-000011000000}" name="_x000a__x000a_May 2020_x000a_Number of services, pandemic period" dataDxfId="2214" dataCellStyle="Comma"/>
    <tableColumn id="18" xr3:uid="{00000000-0010-0000-0700-000012000000}" name="_x000a__x000a_June 2020_x000a_Number of services, pandemic period" dataDxfId="2213" dataCellStyle="Comma"/>
    <tableColumn id="19" xr3:uid="{00000000-0010-0000-0700-000013000000}" name="_x000a__x000a_July 2020_x000a_Number of services, pandemic period" dataDxfId="2212" dataCellStyle="Comma"/>
    <tableColumn id="20" xr3:uid="{00000000-0010-0000-0700-000014000000}" name="_x000a__x000a_August 2020 _x000a_Number of services, pandemic period" dataDxfId="2211" dataCellStyle="Comma"/>
    <tableColumn id="21" xr3:uid="{00000000-0010-0000-0700-000015000000}" name="_x000a__x000a_September 2020_x000a_Number of services, pandemic period" dataDxfId="2210" dataCellStyle="Comma"/>
    <tableColumn id="22" xr3:uid="{00000000-0010-0000-0700-000016000000}" name="_x000a__x000a_October 2020_x000a_Number of services, pandemic period" dataDxfId="2209" dataCellStyle="Comma"/>
    <tableColumn id="23" xr3:uid="{00000000-0010-0000-0700-000017000000}" name="_x000a__x000a_November 2020_x000a_Number of services, pandemic period" dataDxfId="2208" dataCellStyle="Comma"/>
    <tableColumn id="24" xr3:uid="{00000000-0010-0000-0700-000018000000}" name="_x000a__x000a_December 2020_x000a_Number of services, pandemic period" dataDxfId="2207" dataCellStyle="Comma"/>
    <tableColumn id="25" xr3:uid="{00000000-0010-0000-0700-000019000000}" name="_x000a__x000a_January 2021_x000a_Number of services, pandemic period" dataDxfId="2206" dataCellStyle="Comma"/>
    <tableColumn id="26" xr3:uid="{00000000-0010-0000-0700-00001A000000}" name="_x000a__x000a_February 2021_x000a_Number of services, pandemic period" dataDxfId="2205" dataCellStyle="Comma"/>
    <tableColumn id="27" xr3:uid="{00000000-0010-0000-0700-00001B000000}" name="_x000a__x000a_March 2021_x000a_Number of services, pandemic period" dataDxfId="2204" dataCellStyle="Comma"/>
    <tableColumn id="28" xr3:uid="{00000000-0010-0000-0700-00001C000000}" name="March 2020 to March 2021 (monthly average)_x000a_Number of services, pandemic period" dataDxfId="2203" dataCellStyle="Percent"/>
    <tableColumn id="29" xr3:uid="{00000000-0010-0000-0700-00001D000000}" name="_x000a_March 2019 to March 2020_x000a_Percentage change, pre-pandemic to pandemic period" dataDxfId="2202" dataCellStyle="Percent"/>
    <tableColumn id="30" xr3:uid="{00000000-0010-0000-0700-00001E000000}" name="_x000a_April 2019 to April 2020_x000a_Percentage change, pre-pandemic to pandemic period" dataDxfId="2201" dataCellStyle="Percent"/>
    <tableColumn id="31" xr3:uid="{00000000-0010-0000-0700-00001F000000}" name="_x000a_May 2019 to May 2020_x000a_Percentage change, pre-pandemic to pandemic period" dataDxfId="2200" dataCellStyle="Percent"/>
    <tableColumn id="32" xr3:uid="{00000000-0010-0000-0700-000020000000}" name="_x000a_June 2019 to June 2020_x000a_Percentage change, pre-pandemic to pandemic period" dataDxfId="2199" dataCellStyle="Percent"/>
    <tableColumn id="33" xr3:uid="{00000000-0010-0000-0700-000021000000}" name="_x000a_July 2019 to July 2020_x000a_Percentage change, pre-pandemic to pandemic period" dataDxfId="2198" dataCellStyle="Percent"/>
    <tableColumn id="34" xr3:uid="{00000000-0010-0000-0700-000022000000}" name="_x000a_August 2019 to August 2020_x000a_Percentage change, pre-pandemic to pandemic period" dataDxfId="2197" dataCellStyle="Percent"/>
    <tableColumn id="35" xr3:uid="{00000000-0010-0000-0700-000023000000}" name="_x000a_September 2019 to September 2020_x000a_Percentage change, pre-pandemic to pandemic period" dataDxfId="2196" dataCellStyle="Percent"/>
    <tableColumn id="36" xr3:uid="{00000000-0010-0000-0700-000024000000}" name="_x000a_October 2019 to October 2020_x000a_Percentage change, pre-pandemic to pandemic period" dataDxfId="2195" dataCellStyle="Percent"/>
    <tableColumn id="37" xr3:uid="{00000000-0010-0000-0700-000025000000}" name="_x000a_November 2019 to November 2020_x000a_Percentage change, pre-pandemic to pandemic period" dataDxfId="2194" dataCellStyle="Percent"/>
    <tableColumn id="38" xr3:uid="{00000000-0010-0000-0700-000026000000}" name="_x000a_December 2019 to December 2020_x000a_Percentage change, pre-pandemic to pandemic period" dataDxfId="2193" dataCellStyle="Percent"/>
    <tableColumn id="39" xr3:uid="{00000000-0010-0000-0700-000027000000}" name="_x000a_January 2019 to January 2021_x000a_Percentage change, pre-pandemic to pandemic period" dataDxfId="2192" dataCellStyle="Percent"/>
    <tableColumn id="40" xr3:uid="{00000000-0010-0000-0700-000028000000}" name="_x000a_February 2019 to February 2021_x000a_Percentage change, pre-pandemic to pandemic period" dataDxfId="2191" dataCellStyle="Percent"/>
    <tableColumn id="41" xr3:uid="{00000000-0010-0000-0700-000029000000}" name="_x000a_March 2019 to March 2021_x000a_Percentage change, pre-pandemic to pandemic period" dataDxfId="2190" dataCellStyle="Percent"/>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le9" displayName="Table9" ref="A168:AO173" totalsRowShown="0" headerRowDxfId="2189" dataDxfId="2188" tableBorderDxfId="2187" headerRowCellStyle="Header_row" dataCellStyle="Percent">
  <tableColumns count="41">
    <tableColumn id="1" xr3:uid="{00000000-0010-0000-0800-000001000000}" name="Family physicians service groups" dataDxfId="2186"/>
    <tableColumn id="2" xr3:uid="{00000000-0010-0000-0800-000002000000}" name="_x000a__x000a_January 2019_x000a_Number of services, pre-pandemic" dataDxfId="2185"/>
    <tableColumn id="3" xr3:uid="{00000000-0010-0000-0800-000003000000}" name="_x000a__x000a_February 2019_x000a_Number of services, pre-pandemic" dataDxfId="2184"/>
    <tableColumn id="4" xr3:uid="{00000000-0010-0000-0800-000004000000}" name="_x000a__x000a_March 2019_x000a_Number of services, pre-pandemic" dataDxfId="2183" dataCellStyle="Comma"/>
    <tableColumn id="5" xr3:uid="{00000000-0010-0000-0800-000005000000}" name="_x000a__x000a_April 2019 _x000a_Number of services, pre-pandemic" dataDxfId="2182" dataCellStyle="Comma"/>
    <tableColumn id="6" xr3:uid="{00000000-0010-0000-0800-000006000000}" name="_x000a__x000a_May 2019 _x000a_Number of services, pre-pandemic" dataDxfId="2181" dataCellStyle="Comma"/>
    <tableColumn id="7" xr3:uid="{00000000-0010-0000-0800-000007000000}" name="_x000a__x000a_June 2019_x000a_Number of services, pre-pandemic" dataDxfId="2180" dataCellStyle="Comma"/>
    <tableColumn id="8" xr3:uid="{00000000-0010-0000-0800-000008000000}" name="_x000a__x000a_July 2019_x000a_Number of services, pre-pandemic" dataDxfId="2179" dataCellStyle="Comma"/>
    <tableColumn id="9" xr3:uid="{00000000-0010-0000-0800-000009000000}" name="_x000a__x000a_August 2019_x000a_Number of services, pre-pandemic" dataDxfId="2178" dataCellStyle="Comma"/>
    <tableColumn id="10" xr3:uid="{00000000-0010-0000-0800-00000A000000}" name="_x000a__x000a_September 2019_x000a_Number of services, pre-pandemic" dataDxfId="2177" dataCellStyle="Comma"/>
    <tableColumn id="11" xr3:uid="{00000000-0010-0000-0800-00000B000000}" name="_x000a__x000a_October 2019_x000a_Number of services, pre-pandemic" dataDxfId="2176" dataCellStyle="Comma"/>
    <tableColumn id="12" xr3:uid="{00000000-0010-0000-0800-00000C000000}" name="_x000a__x000a_November 2019_x000a_Number of services, pre-pandemic" dataDxfId="2175" dataCellStyle="Comma"/>
    <tableColumn id="13" xr3:uid="{00000000-0010-0000-0800-00000D000000}" name="_x000a__x000a_December 2019_x000a_Number of services, pre-pandemic" dataDxfId="2174" dataCellStyle="Comma"/>
    <tableColumn id="14" xr3:uid="{00000000-0010-0000-0800-00000E000000}" name="January to December 2019 (monthly average)_x000a_Number of services, pre-pandemic" dataDxfId="2173" dataCellStyle="Comma"/>
    <tableColumn id="15" xr3:uid="{00000000-0010-0000-0800-00000F000000}" name="_x000a__x000a_March 2020_x000a_Number of services, pandemic period" dataDxfId="2172" dataCellStyle="Comma"/>
    <tableColumn id="16" xr3:uid="{00000000-0010-0000-0800-000010000000}" name="_x000a__x000a_April 2020_x000a_Number of services, pandemic period" dataDxfId="2171" dataCellStyle="Comma"/>
    <tableColumn id="17" xr3:uid="{00000000-0010-0000-0800-000011000000}" name="_x000a__x000a_May 2020_x000a_Number of services, pandemic period" dataDxfId="2170" dataCellStyle="Comma"/>
    <tableColumn id="18" xr3:uid="{00000000-0010-0000-0800-000012000000}" name="_x000a__x000a_June 2020_x000a_Number of services, pandemic period" dataDxfId="2169" dataCellStyle="Comma"/>
    <tableColumn id="19" xr3:uid="{00000000-0010-0000-0800-000013000000}" name="_x000a__x000a_July 2020_x000a_Number of services, pandemic period" dataDxfId="2168" dataCellStyle="Comma"/>
    <tableColumn id="20" xr3:uid="{00000000-0010-0000-0800-000014000000}" name="_x000a__x000a_August 2020 _x000a_Number of services, pandemic period" dataDxfId="2167" dataCellStyle="Comma"/>
    <tableColumn id="21" xr3:uid="{00000000-0010-0000-0800-000015000000}" name="_x000a__x000a_September 2020_x000a_Number of services, pandemic period" dataDxfId="2166" dataCellStyle="Comma"/>
    <tableColumn id="22" xr3:uid="{00000000-0010-0000-0800-000016000000}" name="_x000a__x000a_October 2020_x000a_Number of services, pandemic period" dataDxfId="2165" dataCellStyle="Comma"/>
    <tableColumn id="23" xr3:uid="{00000000-0010-0000-0800-000017000000}" name="_x000a__x000a_November 2020_x000a_Number of services, pandemic period" dataDxfId="2164" dataCellStyle="Comma"/>
    <tableColumn id="24" xr3:uid="{00000000-0010-0000-0800-000018000000}" name="_x000a__x000a_December 2020_x000a_Number of services, pandemic period" dataDxfId="2163" dataCellStyle="Comma"/>
    <tableColumn id="25" xr3:uid="{00000000-0010-0000-0800-000019000000}" name="_x000a__x000a_January 2021_x000a_Number of services, pandemic period" dataDxfId="2162" dataCellStyle="Comma"/>
    <tableColumn id="26" xr3:uid="{00000000-0010-0000-0800-00001A000000}" name="_x000a__x000a_February 2021_x000a_Number of services, pandemic period" dataDxfId="2161" dataCellStyle="Comma"/>
    <tableColumn id="27" xr3:uid="{00000000-0010-0000-0800-00001B000000}" name="_x000a__x000a_March 2021_x000a_Number of services, pandemic period" dataDxfId="2160" dataCellStyle="Comma"/>
    <tableColumn id="28" xr3:uid="{00000000-0010-0000-0800-00001C000000}" name="March 2020 to March 2021 (monthly average)_x000a_Number of services, pandemic period" dataDxfId="2159" dataCellStyle="Percent"/>
    <tableColumn id="29" xr3:uid="{00000000-0010-0000-0800-00001D000000}" name="_x000a_March 2019 to March 2020_x000a_Percentage change, pre-pandemic to pandemic period" dataDxfId="2158" dataCellStyle="Percent"/>
    <tableColumn id="30" xr3:uid="{00000000-0010-0000-0800-00001E000000}" name="_x000a_April 2019 to April 2020_x000a_Percentage change, pre-pandemic to pandemic period" dataDxfId="2157" dataCellStyle="Percent"/>
    <tableColumn id="31" xr3:uid="{00000000-0010-0000-0800-00001F000000}" name="_x000a_May 2019 to May 2020_x000a_Percentage change, pre-pandemic to pandemic period" dataDxfId="2156" dataCellStyle="Percent"/>
    <tableColumn id="32" xr3:uid="{00000000-0010-0000-0800-000020000000}" name="_x000a_June 2019 to June 2020_x000a_Percentage change, pre-pandemic to pandemic period" dataDxfId="2155" dataCellStyle="Percent"/>
    <tableColumn id="33" xr3:uid="{00000000-0010-0000-0800-000021000000}" name="_x000a_July 2019 to July 2020_x000a_Percentage change, pre-pandemic to pandemic period" dataDxfId="2154" dataCellStyle="Percent"/>
    <tableColumn id="34" xr3:uid="{00000000-0010-0000-0800-000022000000}" name="_x000a_August 2019 to August 2020_x000a_Percentage change, pre-pandemic to pandemic period" dataDxfId="2153" dataCellStyle="Percent"/>
    <tableColumn id="35" xr3:uid="{00000000-0010-0000-0800-000023000000}" name="_x000a_September 2019 to September 2020_x000a_Percentage change, pre-pandemic to pandemic period" dataDxfId="2152" dataCellStyle="Percent"/>
    <tableColumn id="36" xr3:uid="{00000000-0010-0000-0800-000024000000}" name="_x000a_October 2019 to October 2020_x000a_Percentage change, pre-pandemic to pandemic period" dataDxfId="2151" dataCellStyle="Percent"/>
    <tableColumn id="37" xr3:uid="{00000000-0010-0000-0800-000025000000}" name="_x000a_November 2019 to November 2020_x000a_Percentage change, pre-pandemic to pandemic period" dataDxfId="2150" dataCellStyle="Percent"/>
    <tableColumn id="38" xr3:uid="{00000000-0010-0000-0800-000026000000}" name="_x000a_December 2019 to December 2020_x000a_Percentage change, pre-pandemic to pandemic period" dataDxfId="2149" dataCellStyle="Percent"/>
    <tableColumn id="39" xr3:uid="{00000000-0010-0000-0800-000027000000}" name="_x000a_January 2019 to January 2021_x000a_Percentage change, pre-pandemic to pandemic period" dataDxfId="2148" dataCellStyle="Percent"/>
    <tableColumn id="40" xr3:uid="{00000000-0010-0000-0800-000028000000}" name="_x000a_February 2019 to February 2021_x000a_Percentage change, pre-pandemic to pandemic period" dataDxfId="2147" dataCellStyle="Percent"/>
    <tableColumn id="41" xr3:uid="{00000000-0010-0000-0800-000029000000}" name="_x000a_March 2019 to March 2021_x000a_Percentage change, pre-pandemic to pandemic period" dataDxfId="2146"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media@cihi.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s://www.cihi.ca/en/data-and-standards/access-data" TargetMode="External"/><Relationship Id="rId1" Type="http://schemas.openxmlformats.org/officeDocument/2006/relationships/hyperlink" Target="mailto:healthreports@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s://www.cihi.ca/en" TargetMode="External"/><Relationship Id="rId9" Type="http://schemas.openxmlformats.org/officeDocument/2006/relationships/hyperlink" Target="http://www.youtube.com/user/CIHICanad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hi.ca/en/access-data-and-reports/how-to-use-cihis-provisional-health-data" TargetMode="External"/><Relationship Id="rId1" Type="http://schemas.openxmlformats.org/officeDocument/2006/relationships/hyperlink" Target="https://www.cihi.ca/en/physician-billing-codes-in-response-to-covid-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en.pdf" TargetMode="External"/><Relationship Id="rId13" Type="http://schemas.openxmlformats.org/officeDocument/2006/relationships/hyperlink" Target="https://www.cihi.ca/sites/default/files/document/national-physician-database-data-release-2018-2019-methodology-notes-en.pdf" TargetMode="External"/><Relationship Id="rId18" Type="http://schemas.openxmlformats.org/officeDocument/2006/relationships/hyperlink" Target="https://www.cihi.ca/sites/default/files/document/national-physician-database-data-release-2019-2020-methodology-notes-en.pdf" TargetMode="External"/><Relationship Id="rId26" Type="http://schemas.openxmlformats.org/officeDocument/2006/relationships/table" Target="../tables/table5.xml"/><Relationship Id="rId3" Type="http://schemas.openxmlformats.org/officeDocument/2006/relationships/hyperlink" Target="https://www.cihi.ca/sites/default/files/document/national-physician-database-data-release-2018-2019-methodology-notes-en.pdf" TargetMode="External"/><Relationship Id="rId21" Type="http://schemas.openxmlformats.org/officeDocument/2006/relationships/printerSettings" Target="../printerSettings/printerSettings4.bin"/><Relationship Id="rId7" Type="http://schemas.openxmlformats.org/officeDocument/2006/relationships/hyperlink" Target="https://www.cihi.ca/sites/default/files/document/national-physician-database-data-release-2018-2019-methodology-notes-en.pdf" TargetMode="External"/><Relationship Id="rId12" Type="http://schemas.openxmlformats.org/officeDocument/2006/relationships/hyperlink" Target="https://www.cihi.ca/sites/default/files/document/national-physician-database-data-release-2019-2020-methodology-notes-en.pdf" TargetMode="External"/><Relationship Id="rId17" Type="http://schemas.openxmlformats.org/officeDocument/2006/relationships/hyperlink" Target="https://www.cihi.ca/sites/default/files/document/national-physician-database-data-release-2018-2019-methodology-notes-en.pdf" TargetMode="External"/><Relationship Id="rId25" Type="http://schemas.openxmlformats.org/officeDocument/2006/relationships/table" Target="../tables/table4.xml"/><Relationship Id="rId2" Type="http://schemas.openxmlformats.org/officeDocument/2006/relationships/hyperlink" Target="https://www.cihi.ca/sites/default/files/document/national-physician-database-data-release-2019-2020-methodology-notes-en.pdf" TargetMode="External"/><Relationship Id="rId16" Type="http://schemas.openxmlformats.org/officeDocument/2006/relationships/hyperlink" Target="https://www.cihi.ca/sites/default/files/document/national-physician-database-data-release-2019-2020-methodology-notes-en.pdf" TargetMode="External"/><Relationship Id="rId20" Type="http://schemas.openxmlformats.org/officeDocument/2006/relationships/hyperlink" Target="https://www.cihi.ca/sites/default/files/document/national-physician-database-data-release-2019-2020-methodology-notes-en.pdf" TargetMode="External"/><Relationship Id="rId29" Type="http://schemas.openxmlformats.org/officeDocument/2006/relationships/table" Target="../tables/table8.xml"/><Relationship Id="rId1" Type="http://schemas.openxmlformats.org/officeDocument/2006/relationships/hyperlink" Target="https://www.cihi.ca/sites/default/files/document/national-physician-database-data-release-2018-2019-methodology-notes-en.pdf" TargetMode="External"/><Relationship Id="rId6" Type="http://schemas.openxmlformats.org/officeDocument/2006/relationships/hyperlink" Target="https://www.cihi.ca/sites/default/files/document/national-physician-database-data-release-2019-2020-methodology-notes-en.pdf" TargetMode="External"/><Relationship Id="rId11" Type="http://schemas.openxmlformats.org/officeDocument/2006/relationships/hyperlink" Target="https://www.cihi.ca/sites/default/files/document/national-physician-database-data-release-2018-2019-methodology-notes-en.pdf" TargetMode="External"/><Relationship Id="rId24" Type="http://schemas.openxmlformats.org/officeDocument/2006/relationships/table" Target="../tables/table3.xml"/><Relationship Id="rId5" Type="http://schemas.openxmlformats.org/officeDocument/2006/relationships/hyperlink" Target="https://www.cihi.ca/sites/default/files/document/national-physician-database-data-release-2018-2019-methodology-notes-en.pdf" TargetMode="External"/><Relationship Id="rId15" Type="http://schemas.openxmlformats.org/officeDocument/2006/relationships/hyperlink" Target="https://www.cihi.ca/sites/default/files/document/national-physician-database-data-release-2018-2019-methodology-notes-en.pdf" TargetMode="External"/><Relationship Id="rId23" Type="http://schemas.openxmlformats.org/officeDocument/2006/relationships/table" Target="../tables/table2.xml"/><Relationship Id="rId28" Type="http://schemas.openxmlformats.org/officeDocument/2006/relationships/table" Target="../tables/table7.xml"/><Relationship Id="rId10" Type="http://schemas.openxmlformats.org/officeDocument/2006/relationships/hyperlink" Target="https://www.cihi.ca/sites/default/files/document/national-physician-database-data-release-2019-2020-methodology-notes-en.pdf" TargetMode="External"/><Relationship Id="rId19" Type="http://schemas.openxmlformats.org/officeDocument/2006/relationships/hyperlink" Target="https://www.cihi.ca/sites/default/files/document/national-physician-database-data-release-2018-2019-methodology-notes-en.pdf" TargetMode="External"/><Relationship Id="rId31" Type="http://schemas.openxmlformats.org/officeDocument/2006/relationships/table" Target="../tables/table10.xml"/><Relationship Id="rId4" Type="http://schemas.openxmlformats.org/officeDocument/2006/relationships/hyperlink" Target="https://www.cihi.ca/sites/default/files/document/national-physician-database-data-release-2019-2020-methodology-notes-en.pdf" TargetMode="External"/><Relationship Id="rId9" Type="http://schemas.openxmlformats.org/officeDocument/2006/relationships/hyperlink" Target="https://www.cihi.ca/sites/default/files/document/national-physician-database-data-release-2018-2019-methodology-notes-en.pdf" TargetMode="External"/><Relationship Id="rId14" Type="http://schemas.openxmlformats.org/officeDocument/2006/relationships/hyperlink" Target="https://www.cihi.ca/sites/default/files/document/national-physician-database-data-release-2019-2020-methodology-notes-en.pdf" TargetMode="External"/><Relationship Id="rId22" Type="http://schemas.openxmlformats.org/officeDocument/2006/relationships/table" Target="../tables/table1.xml"/><Relationship Id="rId27" Type="http://schemas.openxmlformats.org/officeDocument/2006/relationships/table" Target="../tables/table6.xml"/><Relationship Id="rId30" Type="http://schemas.openxmlformats.org/officeDocument/2006/relationships/table" Target="../tables/table9.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en.pdf" TargetMode="External"/><Relationship Id="rId13" Type="http://schemas.openxmlformats.org/officeDocument/2006/relationships/hyperlink" Target="https://www.cihi.ca/sites/default/files/document/national-physician-database-data-release-2018-2019-methodology-notes-en.pdf" TargetMode="External"/><Relationship Id="rId18" Type="http://schemas.openxmlformats.org/officeDocument/2006/relationships/hyperlink" Target="https://www.cihi.ca/sites/default/files/document/national-physician-database-data-release-2019-2020-methodology-notes-en.pdf" TargetMode="External"/><Relationship Id="rId26" Type="http://schemas.openxmlformats.org/officeDocument/2006/relationships/table" Target="../tables/table15.xml"/><Relationship Id="rId3" Type="http://schemas.openxmlformats.org/officeDocument/2006/relationships/hyperlink" Target="https://www.cihi.ca/sites/default/files/document/national-physician-database-data-release-2018-2019-methodology-notes-en.pdf" TargetMode="External"/><Relationship Id="rId21" Type="http://schemas.openxmlformats.org/officeDocument/2006/relationships/printerSettings" Target="../printerSettings/printerSettings5.bin"/><Relationship Id="rId7" Type="http://schemas.openxmlformats.org/officeDocument/2006/relationships/hyperlink" Target="https://www.cihi.ca/sites/default/files/document/national-physician-database-data-release-2018-2019-methodology-notes-en.pdf" TargetMode="External"/><Relationship Id="rId12" Type="http://schemas.openxmlformats.org/officeDocument/2006/relationships/hyperlink" Target="https://www.cihi.ca/sites/default/files/document/national-physician-database-data-release-2019-2020-methodology-notes-en.pdf" TargetMode="External"/><Relationship Id="rId17" Type="http://schemas.openxmlformats.org/officeDocument/2006/relationships/hyperlink" Target="https://www.cihi.ca/sites/default/files/document/national-physician-database-data-release-2018-2019-methodology-notes-en.pdf" TargetMode="External"/><Relationship Id="rId25" Type="http://schemas.openxmlformats.org/officeDocument/2006/relationships/table" Target="../tables/table14.xml"/><Relationship Id="rId2" Type="http://schemas.openxmlformats.org/officeDocument/2006/relationships/hyperlink" Target="https://www.cihi.ca/sites/default/files/document/national-physician-database-data-release-2019-2020-methodology-notes-en.pdf" TargetMode="External"/><Relationship Id="rId16" Type="http://schemas.openxmlformats.org/officeDocument/2006/relationships/hyperlink" Target="https://www.cihi.ca/sites/default/files/document/national-physician-database-data-release-2019-2020-methodology-notes-en.pdf" TargetMode="External"/><Relationship Id="rId20" Type="http://schemas.openxmlformats.org/officeDocument/2006/relationships/hyperlink" Target="https://www.cihi.ca/sites/default/files/document/national-physician-database-data-release-2019-2020-methodology-notes-en.pdf" TargetMode="External"/><Relationship Id="rId29" Type="http://schemas.openxmlformats.org/officeDocument/2006/relationships/table" Target="../tables/table18.xml"/><Relationship Id="rId1" Type="http://schemas.openxmlformats.org/officeDocument/2006/relationships/hyperlink" Target="https://www.cihi.ca/sites/default/files/document/national-physician-database-data-release-2018-2019-methodology-notes-en.pdf" TargetMode="External"/><Relationship Id="rId6" Type="http://schemas.openxmlformats.org/officeDocument/2006/relationships/hyperlink" Target="https://www.cihi.ca/sites/default/files/document/national-physician-database-data-release-2019-2020-methodology-notes-en.pdf" TargetMode="External"/><Relationship Id="rId11" Type="http://schemas.openxmlformats.org/officeDocument/2006/relationships/hyperlink" Target="https://www.cihi.ca/sites/default/files/document/national-physician-database-data-release-2018-2019-methodology-notes-en.pdf" TargetMode="External"/><Relationship Id="rId24" Type="http://schemas.openxmlformats.org/officeDocument/2006/relationships/table" Target="../tables/table13.xml"/><Relationship Id="rId5" Type="http://schemas.openxmlformats.org/officeDocument/2006/relationships/hyperlink" Target="https://www.cihi.ca/sites/default/files/document/national-physician-database-data-release-2018-2019-methodology-notes-en.pdf" TargetMode="External"/><Relationship Id="rId15" Type="http://schemas.openxmlformats.org/officeDocument/2006/relationships/hyperlink" Target="https://www.cihi.ca/sites/default/files/document/national-physician-database-data-release-2018-2019-methodology-notes-en.pdf" TargetMode="External"/><Relationship Id="rId23" Type="http://schemas.openxmlformats.org/officeDocument/2006/relationships/table" Target="../tables/table12.xml"/><Relationship Id="rId28" Type="http://schemas.openxmlformats.org/officeDocument/2006/relationships/table" Target="../tables/table17.xml"/><Relationship Id="rId10" Type="http://schemas.openxmlformats.org/officeDocument/2006/relationships/hyperlink" Target="https://www.cihi.ca/sites/default/files/document/national-physician-database-data-release-2019-2020-methodology-notes-en.pdf" TargetMode="External"/><Relationship Id="rId19" Type="http://schemas.openxmlformats.org/officeDocument/2006/relationships/hyperlink" Target="https://www.cihi.ca/sites/default/files/document/national-physician-database-data-release-2018-2019-methodology-notes-en.pdf" TargetMode="External"/><Relationship Id="rId31" Type="http://schemas.openxmlformats.org/officeDocument/2006/relationships/table" Target="../tables/table20.xml"/><Relationship Id="rId4" Type="http://schemas.openxmlformats.org/officeDocument/2006/relationships/hyperlink" Target="https://www.cihi.ca/sites/default/files/document/national-physician-database-data-release-2019-2020-methodology-notes-en.pdf" TargetMode="External"/><Relationship Id="rId9" Type="http://schemas.openxmlformats.org/officeDocument/2006/relationships/hyperlink" Target="https://www.cihi.ca/sites/default/files/document/national-physician-database-data-release-2018-2019-methodology-notes-en.pdf" TargetMode="External"/><Relationship Id="rId14" Type="http://schemas.openxmlformats.org/officeDocument/2006/relationships/hyperlink" Target="https://www.cihi.ca/sites/default/files/document/national-physician-database-data-release-2019-2020-methodology-notes-en.pdf" TargetMode="External"/><Relationship Id="rId22" Type="http://schemas.openxmlformats.org/officeDocument/2006/relationships/table" Target="../tables/table11.xml"/><Relationship Id="rId27" Type="http://schemas.openxmlformats.org/officeDocument/2006/relationships/table" Target="../tables/table16.xml"/><Relationship Id="rId30"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en.pdf" TargetMode="External"/><Relationship Id="rId13" Type="http://schemas.openxmlformats.org/officeDocument/2006/relationships/hyperlink" Target="https://www.cihi.ca/sites/default/files/document/national-physician-database-data-release-2018-2019-methodology-notes-en.pdf" TargetMode="External"/><Relationship Id="rId18" Type="http://schemas.openxmlformats.org/officeDocument/2006/relationships/hyperlink" Target="https://www.cihi.ca/sites/default/files/document/national-physician-database-data-release-2019-2020-methodology-notes-en.pdf" TargetMode="External"/><Relationship Id="rId26" Type="http://schemas.openxmlformats.org/officeDocument/2006/relationships/table" Target="../tables/table25.xml"/><Relationship Id="rId3" Type="http://schemas.openxmlformats.org/officeDocument/2006/relationships/hyperlink" Target="https://www.cihi.ca/sites/default/files/document/national-physician-database-data-release-2018-2019-methodology-notes-en.pdf" TargetMode="External"/><Relationship Id="rId21" Type="http://schemas.openxmlformats.org/officeDocument/2006/relationships/printerSettings" Target="../printerSettings/printerSettings6.bin"/><Relationship Id="rId7" Type="http://schemas.openxmlformats.org/officeDocument/2006/relationships/hyperlink" Target="https://www.cihi.ca/sites/default/files/document/national-physician-database-data-release-2018-2019-methodology-notes-en.pdf" TargetMode="External"/><Relationship Id="rId12" Type="http://schemas.openxmlformats.org/officeDocument/2006/relationships/hyperlink" Target="https://www.cihi.ca/sites/default/files/document/national-physician-database-data-release-2019-2020-methodology-notes-en.pdf" TargetMode="External"/><Relationship Id="rId17" Type="http://schemas.openxmlformats.org/officeDocument/2006/relationships/hyperlink" Target="https://www.cihi.ca/sites/default/files/document/national-physician-database-data-release-2018-2019-methodology-notes-en.pdf" TargetMode="External"/><Relationship Id="rId25" Type="http://schemas.openxmlformats.org/officeDocument/2006/relationships/table" Target="../tables/table24.xml"/><Relationship Id="rId2" Type="http://schemas.openxmlformats.org/officeDocument/2006/relationships/hyperlink" Target="https://www.cihi.ca/sites/default/files/document/national-physician-database-data-release-2019-2020-methodology-notes-en.pdf" TargetMode="External"/><Relationship Id="rId16" Type="http://schemas.openxmlformats.org/officeDocument/2006/relationships/hyperlink" Target="https://www.cihi.ca/sites/default/files/document/national-physician-database-data-release-2019-2020-methodology-notes-en.pdf" TargetMode="External"/><Relationship Id="rId20" Type="http://schemas.openxmlformats.org/officeDocument/2006/relationships/hyperlink" Target="https://www.cihi.ca/sites/default/files/document/national-physician-database-data-release-2019-2020-methodology-notes-en.pdf" TargetMode="External"/><Relationship Id="rId29" Type="http://schemas.openxmlformats.org/officeDocument/2006/relationships/table" Target="../tables/table28.xml"/><Relationship Id="rId1" Type="http://schemas.openxmlformats.org/officeDocument/2006/relationships/hyperlink" Target="https://www.cihi.ca/sites/default/files/document/national-physician-database-data-release-2018-2019-methodology-notes-en.pdf" TargetMode="External"/><Relationship Id="rId6" Type="http://schemas.openxmlformats.org/officeDocument/2006/relationships/hyperlink" Target="https://www.cihi.ca/sites/default/files/document/national-physician-database-data-release-2019-2020-methodology-notes-en.pdf" TargetMode="External"/><Relationship Id="rId11" Type="http://schemas.openxmlformats.org/officeDocument/2006/relationships/hyperlink" Target="https://www.cihi.ca/sites/default/files/document/national-physician-database-data-release-2018-2019-methodology-notes-en.pdf" TargetMode="External"/><Relationship Id="rId24" Type="http://schemas.openxmlformats.org/officeDocument/2006/relationships/table" Target="../tables/table23.xml"/><Relationship Id="rId5" Type="http://schemas.openxmlformats.org/officeDocument/2006/relationships/hyperlink" Target="https://www.cihi.ca/sites/default/files/document/national-physician-database-data-release-2018-2019-methodology-notes-en.pdf" TargetMode="External"/><Relationship Id="rId15" Type="http://schemas.openxmlformats.org/officeDocument/2006/relationships/hyperlink" Target="https://www.cihi.ca/sites/default/files/document/national-physician-database-data-release-2018-2019-methodology-notes-en.pdf" TargetMode="Externa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hyperlink" Target="https://www.cihi.ca/sites/default/files/document/national-physician-database-data-release-2019-2020-methodology-notes-en.pdf" TargetMode="External"/><Relationship Id="rId19" Type="http://schemas.openxmlformats.org/officeDocument/2006/relationships/hyperlink" Target="https://www.cihi.ca/sites/default/files/document/national-physician-database-data-release-2018-2019-methodology-notes-en.pdf" TargetMode="External"/><Relationship Id="rId31" Type="http://schemas.openxmlformats.org/officeDocument/2006/relationships/table" Target="../tables/table30.xml"/><Relationship Id="rId4" Type="http://schemas.openxmlformats.org/officeDocument/2006/relationships/hyperlink" Target="https://www.cihi.ca/sites/default/files/document/national-physician-database-data-release-2019-2020-methodology-notes-en.pdf" TargetMode="External"/><Relationship Id="rId9" Type="http://schemas.openxmlformats.org/officeDocument/2006/relationships/hyperlink" Target="https://www.cihi.ca/sites/default/files/document/national-physician-database-data-release-2018-2019-methodology-notes-en.pdf" TargetMode="External"/><Relationship Id="rId14" Type="http://schemas.openxmlformats.org/officeDocument/2006/relationships/hyperlink" Target="https://www.cihi.ca/sites/default/files/document/national-physician-database-data-release-2019-2020-methodology-notes-en.pdf" TargetMode="Externa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en.pdf" TargetMode="External"/><Relationship Id="rId13" Type="http://schemas.openxmlformats.org/officeDocument/2006/relationships/hyperlink" Target="https://www.cihi.ca/sites/default/files/document/national-physician-database-data-release-2018-2019-methodology-notes-en.pdf" TargetMode="External"/><Relationship Id="rId18" Type="http://schemas.openxmlformats.org/officeDocument/2006/relationships/hyperlink" Target="https://www.cihi.ca/sites/default/files/document/national-physician-database-data-release-2019-2020-methodology-notes-en.pdf" TargetMode="External"/><Relationship Id="rId26" Type="http://schemas.openxmlformats.org/officeDocument/2006/relationships/table" Target="../tables/table35.xml"/><Relationship Id="rId3" Type="http://schemas.openxmlformats.org/officeDocument/2006/relationships/hyperlink" Target="https://www.cihi.ca/sites/default/files/document/national-physician-database-data-release-2018-2019-methodology-notes-en.pdf" TargetMode="External"/><Relationship Id="rId21" Type="http://schemas.openxmlformats.org/officeDocument/2006/relationships/printerSettings" Target="../printerSettings/printerSettings7.bin"/><Relationship Id="rId7" Type="http://schemas.openxmlformats.org/officeDocument/2006/relationships/hyperlink" Target="https://www.cihi.ca/sites/default/files/document/national-physician-database-data-release-2018-2019-methodology-notes-en.pdf" TargetMode="External"/><Relationship Id="rId12" Type="http://schemas.openxmlformats.org/officeDocument/2006/relationships/hyperlink" Target="https://www.cihi.ca/sites/default/files/document/national-physician-database-data-release-2019-2020-methodology-notes-en.pdf" TargetMode="External"/><Relationship Id="rId17" Type="http://schemas.openxmlformats.org/officeDocument/2006/relationships/hyperlink" Target="https://www.cihi.ca/sites/default/files/document/national-physician-database-data-release-2018-2019-methodology-notes-en.pdf" TargetMode="External"/><Relationship Id="rId25" Type="http://schemas.openxmlformats.org/officeDocument/2006/relationships/table" Target="../tables/table34.xml"/><Relationship Id="rId2" Type="http://schemas.openxmlformats.org/officeDocument/2006/relationships/hyperlink" Target="https://www.cihi.ca/sites/default/files/document/national-physician-database-data-release-2019-2020-methodology-notes-en.pdf" TargetMode="External"/><Relationship Id="rId16" Type="http://schemas.openxmlformats.org/officeDocument/2006/relationships/hyperlink" Target="https://www.cihi.ca/sites/default/files/document/national-physician-database-data-release-2019-2020-methodology-notes-en.pdf" TargetMode="External"/><Relationship Id="rId20" Type="http://schemas.openxmlformats.org/officeDocument/2006/relationships/hyperlink" Target="https://www.cihi.ca/sites/default/files/document/national-physician-database-data-release-2019-2020-methodology-notes-en.pdf" TargetMode="External"/><Relationship Id="rId29" Type="http://schemas.openxmlformats.org/officeDocument/2006/relationships/table" Target="../tables/table38.xml"/><Relationship Id="rId1" Type="http://schemas.openxmlformats.org/officeDocument/2006/relationships/hyperlink" Target="https://www.cihi.ca/sites/default/files/document/national-physician-database-data-release-2018-2019-methodology-notes-en.pdf" TargetMode="External"/><Relationship Id="rId6" Type="http://schemas.openxmlformats.org/officeDocument/2006/relationships/hyperlink" Target="https://www.cihi.ca/sites/default/files/document/national-physician-database-data-release-2019-2020-methodology-notes-en.pdf" TargetMode="External"/><Relationship Id="rId11" Type="http://schemas.openxmlformats.org/officeDocument/2006/relationships/hyperlink" Target="https://www.cihi.ca/sites/default/files/document/national-physician-database-data-release-2018-2019-methodology-notes-en.pdf" TargetMode="External"/><Relationship Id="rId24" Type="http://schemas.openxmlformats.org/officeDocument/2006/relationships/table" Target="../tables/table33.xml"/><Relationship Id="rId5" Type="http://schemas.openxmlformats.org/officeDocument/2006/relationships/hyperlink" Target="https://www.cihi.ca/sites/default/files/document/national-physician-database-data-release-2018-2019-methodology-notes-en.pdf" TargetMode="External"/><Relationship Id="rId15" Type="http://schemas.openxmlformats.org/officeDocument/2006/relationships/hyperlink" Target="https://www.cihi.ca/sites/default/files/document/national-physician-database-data-release-2018-2019-methodology-notes-en.pdf" TargetMode="External"/><Relationship Id="rId23" Type="http://schemas.openxmlformats.org/officeDocument/2006/relationships/table" Target="../tables/table32.xml"/><Relationship Id="rId28" Type="http://schemas.openxmlformats.org/officeDocument/2006/relationships/table" Target="../tables/table37.xml"/><Relationship Id="rId10" Type="http://schemas.openxmlformats.org/officeDocument/2006/relationships/hyperlink" Target="https://www.cihi.ca/sites/default/files/document/national-physician-database-data-release-2019-2020-methodology-notes-en.pdf" TargetMode="External"/><Relationship Id="rId19" Type="http://schemas.openxmlformats.org/officeDocument/2006/relationships/hyperlink" Target="https://www.cihi.ca/sites/default/files/document/national-physician-database-data-release-2018-2019-methodology-notes-en.pdf" TargetMode="External"/><Relationship Id="rId31" Type="http://schemas.openxmlformats.org/officeDocument/2006/relationships/table" Target="../tables/table40.xml"/><Relationship Id="rId4" Type="http://schemas.openxmlformats.org/officeDocument/2006/relationships/hyperlink" Target="https://www.cihi.ca/sites/default/files/document/national-physician-database-data-release-2019-2020-methodology-notes-en.pdf" TargetMode="External"/><Relationship Id="rId9" Type="http://schemas.openxmlformats.org/officeDocument/2006/relationships/hyperlink" Target="https://www.cihi.ca/sites/default/files/document/national-physician-database-data-release-2018-2019-methodology-notes-en.pdf" TargetMode="External"/><Relationship Id="rId14" Type="http://schemas.openxmlformats.org/officeDocument/2006/relationships/hyperlink" Target="https://www.cihi.ca/sites/default/files/document/national-physician-database-data-release-2019-2020-methodology-notes-en.pdf" TargetMode="External"/><Relationship Id="rId22" Type="http://schemas.openxmlformats.org/officeDocument/2006/relationships/table" Target="../tables/table31.xml"/><Relationship Id="rId27" Type="http://schemas.openxmlformats.org/officeDocument/2006/relationships/table" Target="../tables/table36.xml"/><Relationship Id="rId30" Type="http://schemas.openxmlformats.org/officeDocument/2006/relationships/table" Target="../tables/table39.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en.pdf" TargetMode="External"/><Relationship Id="rId13" Type="http://schemas.openxmlformats.org/officeDocument/2006/relationships/hyperlink" Target="https://www.cihi.ca/sites/default/files/document/national-physician-database-data-release-2018-2019-methodology-notes-en.pdf" TargetMode="External"/><Relationship Id="rId18" Type="http://schemas.openxmlformats.org/officeDocument/2006/relationships/hyperlink" Target="https://www.cihi.ca/sites/default/files/document/national-physician-database-data-release-2019-2020-methodology-notes-en.pdf" TargetMode="External"/><Relationship Id="rId26" Type="http://schemas.openxmlformats.org/officeDocument/2006/relationships/table" Target="../tables/table45.xml"/><Relationship Id="rId3" Type="http://schemas.openxmlformats.org/officeDocument/2006/relationships/hyperlink" Target="https://www.cihi.ca/sites/default/files/document/national-physician-database-data-release-2018-2019-methodology-notes-en.pdf" TargetMode="External"/><Relationship Id="rId21" Type="http://schemas.openxmlformats.org/officeDocument/2006/relationships/printerSettings" Target="../printerSettings/printerSettings8.bin"/><Relationship Id="rId7" Type="http://schemas.openxmlformats.org/officeDocument/2006/relationships/hyperlink" Target="https://www.cihi.ca/sites/default/files/document/national-physician-database-data-release-2018-2019-methodology-notes-en.pdf" TargetMode="External"/><Relationship Id="rId12" Type="http://schemas.openxmlformats.org/officeDocument/2006/relationships/hyperlink" Target="https://www.cihi.ca/sites/default/files/document/national-physician-database-data-release-2019-2020-methodology-notes-en.pdf" TargetMode="External"/><Relationship Id="rId17" Type="http://schemas.openxmlformats.org/officeDocument/2006/relationships/hyperlink" Target="https://www.cihi.ca/sites/default/files/document/national-physician-database-data-release-2018-2019-methodology-notes-en.pdf" TargetMode="External"/><Relationship Id="rId25" Type="http://schemas.openxmlformats.org/officeDocument/2006/relationships/table" Target="../tables/table44.xml"/><Relationship Id="rId2" Type="http://schemas.openxmlformats.org/officeDocument/2006/relationships/hyperlink" Target="https://www.cihi.ca/sites/default/files/document/national-physician-database-data-release-2019-2020-methodology-notes-en.pdf" TargetMode="External"/><Relationship Id="rId16" Type="http://schemas.openxmlformats.org/officeDocument/2006/relationships/hyperlink" Target="https://www.cihi.ca/sites/default/files/document/national-physician-database-data-release-2019-2020-methodology-notes-en.pdf" TargetMode="External"/><Relationship Id="rId20" Type="http://schemas.openxmlformats.org/officeDocument/2006/relationships/hyperlink" Target="https://www.cihi.ca/sites/default/files/document/national-physician-database-data-release-2019-2020-methodology-notes-en.pdf" TargetMode="External"/><Relationship Id="rId29" Type="http://schemas.openxmlformats.org/officeDocument/2006/relationships/table" Target="../tables/table48.xml"/><Relationship Id="rId1" Type="http://schemas.openxmlformats.org/officeDocument/2006/relationships/hyperlink" Target="https://www.cihi.ca/sites/default/files/document/national-physician-database-data-release-2018-2019-methodology-notes-en.pdf" TargetMode="External"/><Relationship Id="rId6" Type="http://schemas.openxmlformats.org/officeDocument/2006/relationships/hyperlink" Target="https://www.cihi.ca/sites/default/files/document/national-physician-database-data-release-2019-2020-methodology-notes-en.pdf" TargetMode="External"/><Relationship Id="rId11" Type="http://schemas.openxmlformats.org/officeDocument/2006/relationships/hyperlink" Target="https://www.cihi.ca/sites/default/files/document/national-physician-database-data-release-2018-2019-methodology-notes-en.pdf" TargetMode="External"/><Relationship Id="rId24" Type="http://schemas.openxmlformats.org/officeDocument/2006/relationships/table" Target="../tables/table43.xml"/><Relationship Id="rId5" Type="http://schemas.openxmlformats.org/officeDocument/2006/relationships/hyperlink" Target="https://www.cihi.ca/sites/default/files/document/national-physician-database-data-release-2018-2019-methodology-notes-en.pdf" TargetMode="External"/><Relationship Id="rId15" Type="http://schemas.openxmlformats.org/officeDocument/2006/relationships/hyperlink" Target="https://www.cihi.ca/sites/default/files/document/national-physician-database-data-release-2018-2019-methodology-notes-en.pdf" TargetMode="External"/><Relationship Id="rId23" Type="http://schemas.openxmlformats.org/officeDocument/2006/relationships/table" Target="../tables/table42.xml"/><Relationship Id="rId28" Type="http://schemas.openxmlformats.org/officeDocument/2006/relationships/table" Target="../tables/table47.xml"/><Relationship Id="rId10" Type="http://schemas.openxmlformats.org/officeDocument/2006/relationships/hyperlink" Target="https://www.cihi.ca/sites/default/files/document/national-physician-database-data-release-2019-2020-methodology-notes-en.pdf" TargetMode="External"/><Relationship Id="rId19" Type="http://schemas.openxmlformats.org/officeDocument/2006/relationships/hyperlink" Target="https://www.cihi.ca/sites/default/files/document/national-physician-database-data-release-2018-2019-methodology-notes-en.pdf" TargetMode="External"/><Relationship Id="rId31" Type="http://schemas.openxmlformats.org/officeDocument/2006/relationships/table" Target="../tables/table50.xml"/><Relationship Id="rId4" Type="http://schemas.openxmlformats.org/officeDocument/2006/relationships/hyperlink" Target="https://www.cihi.ca/sites/default/files/document/national-physician-database-data-release-2019-2020-methodology-notes-en.pdf" TargetMode="External"/><Relationship Id="rId9" Type="http://schemas.openxmlformats.org/officeDocument/2006/relationships/hyperlink" Target="https://www.cihi.ca/sites/default/files/document/national-physician-database-data-release-2018-2019-methodology-notes-en.pdf" TargetMode="External"/><Relationship Id="rId14" Type="http://schemas.openxmlformats.org/officeDocument/2006/relationships/hyperlink" Target="https://www.cihi.ca/sites/default/files/document/national-physician-database-data-release-2019-2020-methodology-notes-en.pdf" TargetMode="External"/><Relationship Id="rId22" Type="http://schemas.openxmlformats.org/officeDocument/2006/relationships/table" Target="../tables/table41.xml"/><Relationship Id="rId27" Type="http://schemas.openxmlformats.org/officeDocument/2006/relationships/table" Target="../tables/table46.xml"/><Relationship Id="rId30" Type="http://schemas.openxmlformats.org/officeDocument/2006/relationships/table" Target="../tables/table49.xml"/></Relationships>
</file>

<file path=xl/worksheets/_rels/sheet9.xml.rels><?xml version="1.0" encoding="UTF-8" standalone="yes"?>
<Relationships xmlns="http://schemas.openxmlformats.org/package/2006/relationships"><Relationship Id="rId8" Type="http://schemas.openxmlformats.org/officeDocument/2006/relationships/hyperlink" Target="https://www.cihi.ca/sites/default/files/document/national-physician-database-data-release-2019-2020-methodology-notes-en.pdf" TargetMode="External"/><Relationship Id="rId13" Type="http://schemas.openxmlformats.org/officeDocument/2006/relationships/hyperlink" Target="https://www.cihi.ca/sites/default/files/document/national-physician-database-data-release-2018-2019-methodology-notes-en.pdf" TargetMode="External"/><Relationship Id="rId18" Type="http://schemas.openxmlformats.org/officeDocument/2006/relationships/hyperlink" Target="https://www.cihi.ca/sites/default/files/document/national-physician-database-data-release-2019-2020-methodology-notes-en.pdf" TargetMode="External"/><Relationship Id="rId26" Type="http://schemas.openxmlformats.org/officeDocument/2006/relationships/table" Target="../tables/table55.xml"/><Relationship Id="rId3" Type="http://schemas.openxmlformats.org/officeDocument/2006/relationships/hyperlink" Target="https://www.cihi.ca/sites/default/files/document/national-physician-database-data-release-2018-2019-methodology-notes-en.pdf" TargetMode="External"/><Relationship Id="rId21" Type="http://schemas.openxmlformats.org/officeDocument/2006/relationships/printerSettings" Target="../printerSettings/printerSettings9.bin"/><Relationship Id="rId7" Type="http://schemas.openxmlformats.org/officeDocument/2006/relationships/hyperlink" Target="https://www.cihi.ca/sites/default/files/document/national-physician-database-data-release-2018-2019-methodology-notes-en.pdf" TargetMode="External"/><Relationship Id="rId12" Type="http://schemas.openxmlformats.org/officeDocument/2006/relationships/hyperlink" Target="https://www.cihi.ca/sites/default/files/document/national-physician-database-data-release-2019-2020-methodology-notes-en.pdf" TargetMode="External"/><Relationship Id="rId17" Type="http://schemas.openxmlformats.org/officeDocument/2006/relationships/hyperlink" Target="https://www.cihi.ca/sites/default/files/document/national-physician-database-data-release-2018-2019-methodology-notes-en.pdf" TargetMode="External"/><Relationship Id="rId25" Type="http://schemas.openxmlformats.org/officeDocument/2006/relationships/table" Target="../tables/table54.xml"/><Relationship Id="rId2" Type="http://schemas.openxmlformats.org/officeDocument/2006/relationships/hyperlink" Target="https://www.cihi.ca/sites/default/files/document/national-physician-database-data-release-2019-2020-methodology-notes-en.pdf" TargetMode="External"/><Relationship Id="rId16" Type="http://schemas.openxmlformats.org/officeDocument/2006/relationships/hyperlink" Target="https://www.cihi.ca/sites/default/files/document/national-physician-database-data-release-2019-2020-methodology-notes-en.pdf" TargetMode="External"/><Relationship Id="rId20" Type="http://schemas.openxmlformats.org/officeDocument/2006/relationships/hyperlink" Target="https://www.cihi.ca/sites/default/files/document/national-physician-database-data-release-2019-2020-methodology-notes-en.pdf" TargetMode="External"/><Relationship Id="rId29" Type="http://schemas.openxmlformats.org/officeDocument/2006/relationships/table" Target="../tables/table58.xml"/><Relationship Id="rId1" Type="http://schemas.openxmlformats.org/officeDocument/2006/relationships/hyperlink" Target="https://www.cihi.ca/sites/default/files/document/national-physician-database-data-release-2018-2019-methodology-notes-en.pdf" TargetMode="External"/><Relationship Id="rId6" Type="http://schemas.openxmlformats.org/officeDocument/2006/relationships/hyperlink" Target="https://www.cihi.ca/sites/default/files/document/national-physician-database-data-release-2019-2020-methodology-notes-en.pdf" TargetMode="External"/><Relationship Id="rId11" Type="http://schemas.openxmlformats.org/officeDocument/2006/relationships/hyperlink" Target="https://www.cihi.ca/sites/default/files/document/national-physician-database-data-release-2018-2019-methodology-notes-en.pdf" TargetMode="External"/><Relationship Id="rId24" Type="http://schemas.openxmlformats.org/officeDocument/2006/relationships/table" Target="../tables/table53.xml"/><Relationship Id="rId5" Type="http://schemas.openxmlformats.org/officeDocument/2006/relationships/hyperlink" Target="https://www.cihi.ca/sites/default/files/document/national-physician-database-data-release-2018-2019-methodology-notes-en.pdf" TargetMode="External"/><Relationship Id="rId15" Type="http://schemas.openxmlformats.org/officeDocument/2006/relationships/hyperlink" Target="https://www.cihi.ca/sites/default/files/document/national-physician-database-data-release-2018-2019-methodology-notes-en.pdf" TargetMode="External"/><Relationship Id="rId23" Type="http://schemas.openxmlformats.org/officeDocument/2006/relationships/table" Target="../tables/table52.xml"/><Relationship Id="rId28" Type="http://schemas.openxmlformats.org/officeDocument/2006/relationships/table" Target="../tables/table57.xml"/><Relationship Id="rId10" Type="http://schemas.openxmlformats.org/officeDocument/2006/relationships/hyperlink" Target="https://www.cihi.ca/sites/default/files/document/national-physician-database-data-release-2019-2020-methodology-notes-en.pdf" TargetMode="External"/><Relationship Id="rId19" Type="http://schemas.openxmlformats.org/officeDocument/2006/relationships/hyperlink" Target="https://www.cihi.ca/sites/default/files/document/national-physician-database-data-release-2018-2019-methodology-notes-en.pdf" TargetMode="External"/><Relationship Id="rId31" Type="http://schemas.openxmlformats.org/officeDocument/2006/relationships/table" Target="../tables/table60.xml"/><Relationship Id="rId4" Type="http://schemas.openxmlformats.org/officeDocument/2006/relationships/hyperlink" Target="https://www.cihi.ca/sites/default/files/document/national-physician-database-data-release-2019-2020-methodology-notes-en.pdf" TargetMode="External"/><Relationship Id="rId9" Type="http://schemas.openxmlformats.org/officeDocument/2006/relationships/hyperlink" Target="https://www.cihi.ca/sites/default/files/document/national-physician-database-data-release-2018-2019-methodology-notes-en.pdf" TargetMode="External"/><Relationship Id="rId14" Type="http://schemas.openxmlformats.org/officeDocument/2006/relationships/hyperlink" Target="https://www.cihi.ca/sites/default/files/document/national-physician-database-data-release-2019-2020-methodology-notes-en.pdf" TargetMode="External"/><Relationship Id="rId22" Type="http://schemas.openxmlformats.org/officeDocument/2006/relationships/table" Target="../tables/table51.xml"/><Relationship Id="rId27" Type="http://schemas.openxmlformats.org/officeDocument/2006/relationships/table" Target="../tables/table56.xml"/><Relationship Id="rId30" Type="http://schemas.openxmlformats.org/officeDocument/2006/relationships/table" Target="../tables/table5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
  <sheetViews>
    <sheetView showGridLines="0" tabSelected="1" topLeftCell="A2" zoomScaleNormal="100" zoomScaleSheetLayoutView="100" workbookViewId="0"/>
  </sheetViews>
  <sheetFormatPr defaultColWidth="0" defaultRowHeight="14.15" zeroHeight="1" x14ac:dyDescent="0.35"/>
  <cols>
    <col min="1" max="1" width="85.640625" style="7" customWidth="1"/>
    <col min="2" max="10" width="0" style="7" hidden="1" customWidth="1"/>
    <col min="11" max="16384" width="9.140625" style="7" hidden="1"/>
  </cols>
  <sheetData>
    <row r="1" spans="1:1" s="5" customFormat="1" hidden="1" x14ac:dyDescent="0.35">
      <c r="A1" s="45" t="s">
        <v>44</v>
      </c>
    </row>
    <row r="2" spans="1:1" ht="133.5" customHeight="1" x14ac:dyDescent="0.35">
      <c r="A2" s="109" t="s">
        <v>245</v>
      </c>
    </row>
    <row r="3" spans="1:1" ht="75" customHeight="1" x14ac:dyDescent="0.35">
      <c r="A3" s="110" t="s">
        <v>137</v>
      </c>
    </row>
    <row r="4" spans="1:1" ht="45" customHeight="1" x14ac:dyDescent="0.35">
      <c r="A4" s="8" t="s">
        <v>45</v>
      </c>
    </row>
    <row r="5" spans="1:1" ht="39.75" customHeight="1" x14ac:dyDescent="0.35">
      <c r="A5" s="19" t="s">
        <v>0</v>
      </c>
    </row>
    <row r="6" spans="1:1" ht="19.5" customHeight="1" x14ac:dyDescent="0.35">
      <c r="A6" s="18" t="s">
        <v>1</v>
      </c>
    </row>
    <row r="7" spans="1:1" ht="30" customHeight="1" x14ac:dyDescent="0.35">
      <c r="A7" s="10" t="s">
        <v>2</v>
      </c>
    </row>
    <row r="8" spans="1:1" ht="39.75" customHeight="1" x14ac:dyDescent="0.35">
      <c r="A8" s="9" t="s">
        <v>3</v>
      </c>
    </row>
    <row r="9" spans="1:1" ht="15" customHeight="1" x14ac:dyDescent="0.35">
      <c r="A9" s="8" t="s">
        <v>4</v>
      </c>
    </row>
    <row r="10" spans="1:1" s="12" customFormat="1" ht="30" customHeight="1" x14ac:dyDescent="0.35">
      <c r="A10" s="11" t="s">
        <v>5</v>
      </c>
    </row>
    <row r="11" spans="1:1" ht="15" customHeight="1" x14ac:dyDescent="0.35">
      <c r="A11" s="10" t="s">
        <v>6</v>
      </c>
    </row>
    <row r="12" spans="1:1" ht="30" customHeight="1" x14ac:dyDescent="0.35">
      <c r="A12" s="11" t="s">
        <v>7</v>
      </c>
    </row>
    <row r="13" spans="1:1" ht="15" customHeight="1" x14ac:dyDescent="0.35">
      <c r="A13" s="10" t="s">
        <v>8</v>
      </c>
    </row>
    <row r="14" spans="1:1" ht="30" customHeight="1" x14ac:dyDescent="0.35">
      <c r="A14" s="11" t="s">
        <v>9</v>
      </c>
    </row>
    <row r="15" spans="1:1" ht="15" customHeight="1" x14ac:dyDescent="0.35">
      <c r="A15" s="46" t="s">
        <v>10</v>
      </c>
    </row>
    <row r="16" spans="1:1" ht="15" customHeight="1" x14ac:dyDescent="0.35">
      <c r="A16" s="47" t="s">
        <v>46</v>
      </c>
    </row>
    <row r="17" spans="1:1" ht="15" customHeight="1" x14ac:dyDescent="0.35">
      <c r="A17" s="48" t="s">
        <v>47</v>
      </c>
    </row>
    <row r="18" spans="1:1" ht="15" customHeight="1" x14ac:dyDescent="0.35">
      <c r="A18" s="48" t="s">
        <v>48</v>
      </c>
    </row>
    <row r="19" spans="1:1" ht="15" customHeight="1" x14ac:dyDescent="0.35">
      <c r="A19" s="48" t="s">
        <v>49</v>
      </c>
    </row>
    <row r="20" spans="1:1" s="12" customFormat="1" ht="30" customHeight="1" x14ac:dyDescent="0.35">
      <c r="A20" s="49" t="s">
        <v>50</v>
      </c>
    </row>
    <row r="21" spans="1:1" ht="39.75" customHeight="1" x14ac:dyDescent="0.35">
      <c r="A21" s="9" t="s">
        <v>11</v>
      </c>
    </row>
    <row r="22" spans="1:1" ht="30" customHeight="1" x14ac:dyDescent="0.35">
      <c r="A22" s="13" t="s">
        <v>138</v>
      </c>
    </row>
    <row r="23" spans="1:1" ht="90" customHeight="1" x14ac:dyDescent="0.35">
      <c r="A23" s="50" t="s">
        <v>39</v>
      </c>
    </row>
    <row r="24" spans="1:1" ht="15" hidden="1" customHeight="1" x14ac:dyDescent="0.35"/>
    <row r="25" spans="1:1" ht="15" hidden="1" customHeight="1" x14ac:dyDescent="0.35"/>
  </sheetData>
  <hyperlinks>
    <hyperlink ref="A10" r:id="rId1" xr:uid="{00000000-0004-0000-0000-000000000000}"/>
    <hyperlink ref="A12" r:id="rId2" display="https://www.cihi.ca/en/data-and-standards/access-data" xr:uid="{00000000-0004-0000-0000-000001000000}"/>
    <hyperlink ref="A14" r:id="rId3" xr:uid="{00000000-0004-0000-0000-000002000000}"/>
    <hyperlink ref="A6" r:id="rId4" display="The following companion products are available on CIHI’s website:" xr:uid="{00000000-0004-0000-0000-000003000000}"/>
    <hyperlink ref="A16" r:id="rId5" display="https://twitter.com/cihi_icis" xr:uid="{00000000-0004-0000-0000-000004000000}"/>
    <hyperlink ref="A17" r:id="rId6" display="http://www.facebook.com/CIHI.ICIS" xr:uid="{00000000-0004-0000-0000-000005000000}"/>
    <hyperlink ref="A18" r:id="rId7" display="LinkedIn: linkedin.com/company/canadian-institute-for-health-information" xr:uid="{00000000-0004-0000-0000-000006000000}"/>
    <hyperlink ref="A19" r:id="rId8" display="http://www.instagram.com/cihi_icis/" xr:uid="{00000000-0004-0000-0000-000007000000}"/>
    <hyperlink ref="A20" r:id="rId9" display="http://www.youtube.com/user/CIHICanada" xr:uid="{00000000-0004-0000-0000-000008000000}"/>
  </hyperlinks>
  <pageMargins left="0.75" right="0.75" top="0.75" bottom="0.75" header="0.3" footer="0.3"/>
  <pageSetup scale="90" orientation="portrait" r:id="rId10"/>
  <headerFooter>
    <oddFooter>&amp;L&amp;9© 2021 CIHI&amp;R&amp;9&amp;P</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showGridLines="0" zoomScaleNormal="100" zoomScaleSheetLayoutView="100" workbookViewId="0"/>
  </sheetViews>
  <sheetFormatPr defaultColWidth="0" defaultRowHeight="14.15" zeroHeight="1" x14ac:dyDescent="0.35"/>
  <cols>
    <col min="1" max="1" width="85.640625" style="7" customWidth="1"/>
    <col min="2" max="4" width="0" style="7" hidden="1" customWidth="1"/>
    <col min="5" max="16384" width="9.140625" style="7" hidden="1"/>
  </cols>
  <sheetData>
    <row r="1" spans="1:4" ht="49.5" customHeight="1" x14ac:dyDescent="0.35">
      <c r="A1" s="6" t="s">
        <v>12</v>
      </c>
    </row>
    <row r="2" spans="1:4" ht="39.75" customHeight="1" x14ac:dyDescent="0.35">
      <c r="A2" s="1" t="s">
        <v>13</v>
      </c>
    </row>
    <row r="3" spans="1:4" ht="41.15" customHeight="1" x14ac:dyDescent="0.35">
      <c r="A3" s="110" t="s">
        <v>139</v>
      </c>
    </row>
    <row r="4" spans="1:4" ht="30" customHeight="1" x14ac:dyDescent="0.35">
      <c r="A4" s="8" t="s">
        <v>14</v>
      </c>
      <c r="B4" s="16"/>
      <c r="C4" s="16"/>
      <c r="D4" s="16"/>
    </row>
    <row r="5" spans="1:4" ht="39.75" customHeight="1" x14ac:dyDescent="0.35">
      <c r="A5" s="1" t="s">
        <v>15</v>
      </c>
      <c r="B5" s="41"/>
      <c r="C5" s="16"/>
      <c r="D5" s="16"/>
    </row>
    <row r="6" spans="1:4" ht="33" customHeight="1" x14ac:dyDescent="0.35">
      <c r="A6" s="51" t="s">
        <v>16</v>
      </c>
      <c r="B6" s="41"/>
      <c r="C6" s="16"/>
      <c r="D6" s="16"/>
    </row>
    <row r="7" spans="1:4" ht="54" customHeight="1" x14ac:dyDescent="0.35">
      <c r="A7" s="90" t="s">
        <v>140</v>
      </c>
      <c r="B7" s="54"/>
      <c r="C7" s="16"/>
      <c r="D7" s="16"/>
    </row>
    <row r="8" spans="1:4" ht="33" customHeight="1" x14ac:dyDescent="0.35">
      <c r="A8" s="51" t="s">
        <v>17</v>
      </c>
      <c r="B8" s="41"/>
      <c r="C8" s="16"/>
      <c r="D8" s="16"/>
    </row>
    <row r="9" spans="1:4" s="12" customFormat="1" ht="27" customHeight="1" x14ac:dyDescent="0.35">
      <c r="A9" s="44" t="s">
        <v>18</v>
      </c>
      <c r="B9" s="41"/>
      <c r="C9" s="16"/>
      <c r="D9" s="16"/>
    </row>
    <row r="10" spans="1:4" s="12" customFormat="1" ht="75" customHeight="1" x14ac:dyDescent="0.35">
      <c r="A10" s="54" t="s">
        <v>52</v>
      </c>
      <c r="B10" s="54"/>
      <c r="C10" s="16"/>
      <c r="D10" s="16"/>
    </row>
    <row r="11" spans="1:4" s="12" customFormat="1" ht="27" customHeight="1" x14ac:dyDescent="0.35">
      <c r="A11" s="44" t="s">
        <v>19</v>
      </c>
      <c r="B11" s="38"/>
      <c r="C11" s="16"/>
      <c r="D11" s="16"/>
    </row>
    <row r="12" spans="1:4" ht="96" customHeight="1" x14ac:dyDescent="0.35">
      <c r="A12" s="90" t="s">
        <v>141</v>
      </c>
      <c r="B12" s="54"/>
      <c r="C12" s="16"/>
      <c r="D12" s="16"/>
    </row>
    <row r="13" spans="1:4" ht="30" customHeight="1" x14ac:dyDescent="0.35">
      <c r="A13" s="51" t="s">
        <v>20</v>
      </c>
      <c r="B13" s="41"/>
      <c r="C13" s="16"/>
      <c r="D13" s="16"/>
    </row>
    <row r="14" spans="1:4" ht="69" customHeight="1" x14ac:dyDescent="0.35">
      <c r="A14" s="90" t="s">
        <v>142</v>
      </c>
      <c r="B14" s="54"/>
      <c r="C14" s="16"/>
      <c r="D14" s="16"/>
    </row>
    <row r="15" spans="1:4" ht="35.15" customHeight="1" x14ac:dyDescent="0.4">
      <c r="A15" s="42" t="s">
        <v>143</v>
      </c>
      <c r="B15" s="43"/>
      <c r="C15" s="16"/>
      <c r="D15" s="16"/>
    </row>
    <row r="16" spans="1:4" ht="49.5" customHeight="1" x14ac:dyDescent="0.35">
      <c r="A16" s="42" t="s">
        <v>146</v>
      </c>
      <c r="B16" s="42"/>
      <c r="C16" s="16"/>
      <c r="D16" s="16"/>
    </row>
    <row r="17" spans="1:4" ht="35.15" customHeight="1" x14ac:dyDescent="0.35">
      <c r="A17" s="42" t="s">
        <v>144</v>
      </c>
      <c r="B17" s="42"/>
      <c r="C17" s="16"/>
      <c r="D17" s="16"/>
    </row>
    <row r="18" spans="1:4" ht="30" customHeight="1" x14ac:dyDescent="0.35">
      <c r="A18" s="42" t="s">
        <v>147</v>
      </c>
      <c r="B18" s="42"/>
      <c r="C18" s="16"/>
      <c r="D18" s="16"/>
    </row>
    <row r="19" spans="1:4" ht="30" customHeight="1" x14ac:dyDescent="0.35">
      <c r="A19" s="108" t="s">
        <v>145</v>
      </c>
      <c r="B19" s="42"/>
      <c r="C19" s="16"/>
      <c r="D19" s="16"/>
    </row>
    <row r="20" spans="1:4" ht="39.75" customHeight="1" x14ac:dyDescent="0.35">
      <c r="A20" s="1" t="s">
        <v>21</v>
      </c>
      <c r="B20" s="16"/>
      <c r="C20" s="16"/>
      <c r="D20" s="16"/>
    </row>
    <row r="21" spans="1:4" s="12" customFormat="1" ht="45" customHeight="1" x14ac:dyDescent="0.35">
      <c r="A21" s="20" t="s">
        <v>22</v>
      </c>
      <c r="B21" s="21"/>
      <c r="C21" s="21"/>
      <c r="D21" s="21"/>
    </row>
    <row r="22" spans="1:4" ht="33" customHeight="1" x14ac:dyDescent="0.35">
      <c r="A22" s="51" t="s">
        <v>23</v>
      </c>
      <c r="B22" s="15"/>
      <c r="C22" s="15"/>
      <c r="D22" s="15"/>
    </row>
    <row r="23" spans="1:4" s="12" customFormat="1" ht="30" customHeight="1" x14ac:dyDescent="0.35">
      <c r="A23" s="22" t="s">
        <v>24</v>
      </c>
      <c r="B23" s="15"/>
      <c r="C23" s="15"/>
      <c r="D23" s="15"/>
    </row>
    <row r="24" spans="1:4" s="12" customFormat="1" ht="39.75" customHeight="1" x14ac:dyDescent="0.35">
      <c r="A24" s="1" t="s">
        <v>25</v>
      </c>
      <c r="B24" s="21"/>
      <c r="C24" s="21"/>
      <c r="D24" s="21"/>
    </row>
    <row r="25" spans="1:4" ht="30" customHeight="1" x14ac:dyDescent="0.35">
      <c r="A25" s="52" t="s">
        <v>59</v>
      </c>
    </row>
    <row r="26" spans="1:4" x14ac:dyDescent="0.35">
      <c r="A26" s="53" t="s">
        <v>39</v>
      </c>
    </row>
  </sheetData>
  <hyperlinks>
    <hyperlink ref="A25" r:id="rId1" display="Virtual care billing codes created in response to the pandemic: https://www.cihi.ca/en/physician-billing-codes-in-response-to-covid-19" xr:uid="{00000000-0004-0000-0100-000000000000}"/>
    <hyperlink ref="A19" r:id="rId2" display="https://www.cihi.ca/en/access-data-and-reports/how-to-use-cihis-provisional-health-data" xr:uid="{00000000-0004-0000-0100-000001000000}"/>
  </hyperlinks>
  <pageMargins left="0.75" right="0.75" top="0.75" bottom="0.75" header="0.3" footer="0.3"/>
  <pageSetup orientation="portrait" r:id="rId3"/>
  <headerFooter>
    <oddFooter>&amp;L&amp;9© 2021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2"/>
  <sheetViews>
    <sheetView showGridLines="0" zoomScaleNormal="100" zoomScaleSheetLayoutView="100" workbookViewId="0"/>
  </sheetViews>
  <sheetFormatPr defaultColWidth="0" defaultRowHeight="14.15" zeroHeight="1" x14ac:dyDescent="0.35"/>
  <cols>
    <col min="1" max="1" width="85.640625" style="113" customWidth="1"/>
    <col min="2" max="16384" width="9.140625" style="7" hidden="1"/>
  </cols>
  <sheetData>
    <row r="1" spans="1:1" ht="48" customHeight="1" x14ac:dyDescent="0.35">
      <c r="A1" s="111" t="s">
        <v>26</v>
      </c>
    </row>
    <row r="2" spans="1:1" s="14" customFormat="1" ht="35.15" customHeight="1" x14ac:dyDescent="0.35">
      <c r="A2" s="23" t="s">
        <v>134</v>
      </c>
    </row>
    <row r="3" spans="1:1" s="14" customFormat="1" ht="35.15" customHeight="1" x14ac:dyDescent="0.35">
      <c r="A3" s="23" t="s">
        <v>133</v>
      </c>
    </row>
    <row r="4" spans="1:1" s="14" customFormat="1" ht="35.15" customHeight="1" x14ac:dyDescent="0.35">
      <c r="A4" s="23" t="s">
        <v>132</v>
      </c>
    </row>
    <row r="5" spans="1:1" s="24" customFormat="1" ht="35.15" customHeight="1" x14ac:dyDescent="0.35">
      <c r="A5" s="23" t="s">
        <v>131</v>
      </c>
    </row>
    <row r="6" spans="1:1" s="24" customFormat="1" ht="35.15" customHeight="1" x14ac:dyDescent="0.35">
      <c r="A6" s="23" t="s">
        <v>130</v>
      </c>
    </row>
    <row r="7" spans="1:1" s="24" customFormat="1" ht="35.15" customHeight="1" x14ac:dyDescent="0.35">
      <c r="A7" s="23" t="s">
        <v>129</v>
      </c>
    </row>
    <row r="8" spans="1:1" s="24" customFormat="1" ht="35.15" customHeight="1" x14ac:dyDescent="0.35">
      <c r="A8" s="23" t="s">
        <v>128</v>
      </c>
    </row>
    <row r="9" spans="1:1" s="24" customFormat="1" ht="35.15" customHeight="1" x14ac:dyDescent="0.35">
      <c r="A9" s="23" t="s">
        <v>127</v>
      </c>
    </row>
    <row r="10" spans="1:1" s="24" customFormat="1" ht="35.15" customHeight="1" x14ac:dyDescent="0.35">
      <c r="A10" s="23" t="s">
        <v>126</v>
      </c>
    </row>
    <row r="11" spans="1:1" s="24" customFormat="1" ht="35.15" customHeight="1" x14ac:dyDescent="0.35">
      <c r="A11" s="23" t="s">
        <v>125</v>
      </c>
    </row>
    <row r="12" spans="1:1" s="24" customFormat="1" ht="35.15" customHeight="1" x14ac:dyDescent="0.35">
      <c r="A12" s="23" t="s">
        <v>124</v>
      </c>
    </row>
    <row r="13" spans="1:1" s="24" customFormat="1" ht="35.15" customHeight="1" x14ac:dyDescent="0.35">
      <c r="A13" s="23" t="s">
        <v>123</v>
      </c>
    </row>
    <row r="14" spans="1:1" s="24" customFormat="1" ht="35.15" customHeight="1" x14ac:dyDescent="0.35">
      <c r="A14" s="23" t="s">
        <v>122</v>
      </c>
    </row>
    <row r="15" spans="1:1" s="14" customFormat="1" ht="35.15" customHeight="1" x14ac:dyDescent="0.35">
      <c r="A15" s="52" t="s">
        <v>121</v>
      </c>
    </row>
    <row r="16" spans="1:1" s="14" customFormat="1" ht="35.15" customHeight="1" x14ac:dyDescent="0.35">
      <c r="A16" s="52" t="s">
        <v>120</v>
      </c>
    </row>
    <row r="17" spans="1:1" s="14" customFormat="1" ht="35.15" customHeight="1" x14ac:dyDescent="0.35">
      <c r="A17" s="52" t="s">
        <v>119</v>
      </c>
    </row>
    <row r="18" spans="1:1" s="14" customFormat="1" ht="35.15" customHeight="1" x14ac:dyDescent="0.35">
      <c r="A18" s="52" t="s">
        <v>118</v>
      </c>
    </row>
    <row r="19" spans="1:1" s="14" customFormat="1" ht="35.15" customHeight="1" x14ac:dyDescent="0.35">
      <c r="A19" s="52" t="s">
        <v>117</v>
      </c>
    </row>
    <row r="20" spans="1:1" s="14" customFormat="1" ht="35.15" customHeight="1" x14ac:dyDescent="0.35">
      <c r="A20" s="52" t="s">
        <v>116</v>
      </c>
    </row>
    <row r="21" spans="1:1" s="14" customFormat="1" ht="35.15" customHeight="1" x14ac:dyDescent="0.35">
      <c r="A21" s="52" t="s">
        <v>115</v>
      </c>
    </row>
    <row r="22" spans="1:1" s="24" customFormat="1" ht="35.15" customHeight="1" x14ac:dyDescent="0.35">
      <c r="A22" s="23" t="s">
        <v>114</v>
      </c>
    </row>
    <row r="23" spans="1:1" s="24" customFormat="1" ht="35.15" customHeight="1" x14ac:dyDescent="0.35">
      <c r="A23" s="23" t="s">
        <v>113</v>
      </c>
    </row>
    <row r="24" spans="1:1" s="24" customFormat="1" ht="35.15" customHeight="1" x14ac:dyDescent="0.35">
      <c r="A24" s="23" t="s">
        <v>112</v>
      </c>
    </row>
    <row r="25" spans="1:1" s="14" customFormat="1" ht="35.15" customHeight="1" x14ac:dyDescent="0.35">
      <c r="A25" s="52" t="s">
        <v>111</v>
      </c>
    </row>
    <row r="26" spans="1:1" s="14" customFormat="1" ht="35.15" customHeight="1" x14ac:dyDescent="0.35">
      <c r="A26" s="52" t="s">
        <v>110</v>
      </c>
    </row>
    <row r="27" spans="1:1" s="14" customFormat="1" ht="35.15" customHeight="1" x14ac:dyDescent="0.35">
      <c r="A27" s="52" t="s">
        <v>109</v>
      </c>
    </row>
    <row r="28" spans="1:1" s="14" customFormat="1" ht="35.15" customHeight="1" x14ac:dyDescent="0.35">
      <c r="A28" s="52" t="s">
        <v>108</v>
      </c>
    </row>
    <row r="29" spans="1:1" s="14" customFormat="1" ht="35.15" customHeight="1" x14ac:dyDescent="0.35">
      <c r="A29" s="52" t="s">
        <v>107</v>
      </c>
    </row>
    <row r="30" spans="1:1" s="14" customFormat="1" ht="35.15" customHeight="1" x14ac:dyDescent="0.35">
      <c r="A30" s="52" t="s">
        <v>106</v>
      </c>
    </row>
    <row r="31" spans="1:1" s="14" customFormat="1" ht="35.15" customHeight="1" x14ac:dyDescent="0.35">
      <c r="A31" s="52" t="s">
        <v>105</v>
      </c>
    </row>
    <row r="32" spans="1:1" s="14" customFormat="1" ht="35.15" customHeight="1" x14ac:dyDescent="0.35">
      <c r="A32" s="52" t="s">
        <v>104</v>
      </c>
    </row>
    <row r="33" spans="1:1" s="14" customFormat="1" ht="35.15" customHeight="1" x14ac:dyDescent="0.35">
      <c r="A33" s="52" t="s">
        <v>103</v>
      </c>
    </row>
    <row r="34" spans="1:1" s="14" customFormat="1" ht="35.15" customHeight="1" x14ac:dyDescent="0.35">
      <c r="A34" s="52" t="s">
        <v>102</v>
      </c>
    </row>
    <row r="35" spans="1:1" s="14" customFormat="1" ht="35.15" customHeight="1" x14ac:dyDescent="0.35">
      <c r="A35" s="52" t="s">
        <v>101</v>
      </c>
    </row>
    <row r="36" spans="1:1" s="14" customFormat="1" ht="35.15" customHeight="1" x14ac:dyDescent="0.35">
      <c r="A36" s="52" t="s">
        <v>100</v>
      </c>
    </row>
    <row r="37" spans="1:1" s="14" customFormat="1" ht="35.15" customHeight="1" x14ac:dyDescent="0.35">
      <c r="A37" s="52" t="s">
        <v>99</v>
      </c>
    </row>
    <row r="38" spans="1:1" s="14" customFormat="1" ht="35.15" customHeight="1" x14ac:dyDescent="0.35">
      <c r="A38" s="52" t="s">
        <v>98</v>
      </c>
    </row>
    <row r="39" spans="1:1" s="14" customFormat="1" ht="35.15" customHeight="1" x14ac:dyDescent="0.35">
      <c r="A39" s="52" t="s">
        <v>97</v>
      </c>
    </row>
    <row r="40" spans="1:1" s="14" customFormat="1" ht="35.15" customHeight="1" x14ac:dyDescent="0.35">
      <c r="A40" s="52" t="s">
        <v>96</v>
      </c>
    </row>
    <row r="41" spans="1:1" s="14" customFormat="1" ht="35.15" customHeight="1" x14ac:dyDescent="0.35">
      <c r="A41" s="52" t="s">
        <v>95</v>
      </c>
    </row>
    <row r="42" spans="1:1" s="14" customFormat="1" ht="35.15" customHeight="1" x14ac:dyDescent="0.35">
      <c r="A42" s="52" t="s">
        <v>94</v>
      </c>
    </row>
    <row r="43" spans="1:1" s="14" customFormat="1" ht="35.15" customHeight="1" x14ac:dyDescent="0.35">
      <c r="A43" s="52" t="s">
        <v>93</v>
      </c>
    </row>
    <row r="44" spans="1:1" s="14" customFormat="1" ht="35.15" customHeight="1" x14ac:dyDescent="0.35">
      <c r="A44" s="52" t="s">
        <v>92</v>
      </c>
    </row>
    <row r="45" spans="1:1" s="14" customFormat="1" ht="35.15" customHeight="1" x14ac:dyDescent="0.35">
      <c r="A45" s="52" t="s">
        <v>91</v>
      </c>
    </row>
    <row r="46" spans="1:1" s="14" customFormat="1" ht="35.15" customHeight="1" x14ac:dyDescent="0.35">
      <c r="A46" s="52" t="s">
        <v>90</v>
      </c>
    </row>
    <row r="47" spans="1:1" s="14" customFormat="1" ht="35.15" customHeight="1" x14ac:dyDescent="0.35">
      <c r="A47" s="52" t="s">
        <v>89</v>
      </c>
    </row>
    <row r="48" spans="1:1" s="14" customFormat="1" ht="35.15" customHeight="1" x14ac:dyDescent="0.35">
      <c r="A48" s="52" t="s">
        <v>88</v>
      </c>
    </row>
    <row r="49" spans="1:1" s="14" customFormat="1" ht="35.15" customHeight="1" x14ac:dyDescent="0.35">
      <c r="A49" s="52" t="s">
        <v>87</v>
      </c>
    </row>
    <row r="50" spans="1:1" s="14" customFormat="1" ht="35.15" customHeight="1" x14ac:dyDescent="0.35">
      <c r="A50" s="52" t="s">
        <v>86</v>
      </c>
    </row>
    <row r="51" spans="1:1" s="14" customFormat="1" ht="35.15" customHeight="1" x14ac:dyDescent="0.35">
      <c r="A51" s="52" t="s">
        <v>85</v>
      </c>
    </row>
    <row r="52" spans="1:1" s="14" customFormat="1" ht="35.15" customHeight="1" x14ac:dyDescent="0.35">
      <c r="A52" s="52" t="s">
        <v>84</v>
      </c>
    </row>
    <row r="53" spans="1:1" s="14" customFormat="1" ht="35.15" customHeight="1" x14ac:dyDescent="0.35">
      <c r="A53" s="52" t="s">
        <v>83</v>
      </c>
    </row>
    <row r="54" spans="1:1" s="14" customFormat="1" ht="35.15" customHeight="1" x14ac:dyDescent="0.35">
      <c r="A54" s="52" t="s">
        <v>82</v>
      </c>
    </row>
    <row r="55" spans="1:1" s="14" customFormat="1" ht="35.15" customHeight="1" x14ac:dyDescent="0.35">
      <c r="A55" s="52" t="s">
        <v>81</v>
      </c>
    </row>
    <row r="56" spans="1:1" s="14" customFormat="1" ht="35.15" customHeight="1" x14ac:dyDescent="0.35">
      <c r="A56" s="52" t="s">
        <v>80</v>
      </c>
    </row>
    <row r="57" spans="1:1" s="14" customFormat="1" ht="35.15" customHeight="1" x14ac:dyDescent="0.35">
      <c r="A57" s="52" t="s">
        <v>79</v>
      </c>
    </row>
    <row r="58" spans="1:1" s="14" customFormat="1" ht="35.15" customHeight="1" x14ac:dyDescent="0.35">
      <c r="A58" s="52" t="s">
        <v>78</v>
      </c>
    </row>
    <row r="59" spans="1:1" s="14" customFormat="1" ht="35.15" customHeight="1" x14ac:dyDescent="0.35">
      <c r="A59" s="52" t="s">
        <v>77</v>
      </c>
    </row>
    <row r="60" spans="1:1" s="14" customFormat="1" ht="35.15" customHeight="1" x14ac:dyDescent="0.35">
      <c r="A60" s="52" t="s">
        <v>74</v>
      </c>
    </row>
    <row r="61" spans="1:1" s="14" customFormat="1" ht="35.15" customHeight="1" x14ac:dyDescent="0.35">
      <c r="A61" s="52" t="s">
        <v>76</v>
      </c>
    </row>
    <row r="62" spans="1:1" x14ac:dyDescent="0.35">
      <c r="A62" s="112" t="s">
        <v>39</v>
      </c>
    </row>
  </sheetData>
  <hyperlinks>
    <hyperlink ref="A2" location="'1. Nova Scotia services'!A1" display="Table 1A  Number of services provided by family physicians, Nova Scotia, pre-pandemic (January to December 2019) and pandemic period (March 2020 to March 2021)" xr:uid="{00000000-0004-0000-0200-000000000000}"/>
    <hyperlink ref="A3" location="'1. Nova Scotia services'!A1" display="Table 1B  Number of services provided by medical specialists, Nova Scotia, March to December 2019 and March to December 2020" xr:uid="{00000000-0004-0000-0200-000001000000}"/>
    <hyperlink ref="A4" location="'1. Nova Scotia services'!A1" display="Table 1C  Number of services provided by surgical specialists, Nova Scotia, March to December 2019 and March to December 2020" xr:uid="{00000000-0004-0000-0200-000002000000}"/>
    <hyperlink ref="A12" location="'2. Ontario services'!A1" display="Table 2A  Number of services provided by family physicians, Ontario, March to December 2019 and March to December 2020" xr:uid="{00000000-0004-0000-0200-000003000000}"/>
    <hyperlink ref="A13" location="'2. Ontario services'!A1" display="Table 2B  Number of services provided by medical specialists, Ontario, March to December 2019 and March to December 2020" xr:uid="{00000000-0004-0000-0200-000004000000}"/>
    <hyperlink ref="A14" location="'2. Ontario services'!A1" display="Table 2C  Number of services provided by surgical specialists, Ontario, March to December 2019 and March to December 2020" xr:uid="{00000000-0004-0000-0200-000005000000}"/>
    <hyperlink ref="A22" location="'3. Manitoba services'!A1" display="Table 3A  Number of services provided by family physicians, Manitoba, March to December 2019 and March to December 2020" xr:uid="{00000000-0004-0000-0200-000006000000}"/>
    <hyperlink ref="A23" location="'3. Manitoba services'!A1" display="Table 3B  Number of services provided by medical specialists, Manitoba, March to December 2019 and March to December 2020" xr:uid="{00000000-0004-0000-0200-000007000000}"/>
    <hyperlink ref="A24" location="'3. Manitoba services'!A1" display="Table 3C  Number of services provided by surgical specialists, Manitoba, March to December 2019 and March to December 2020" xr:uid="{00000000-0004-0000-0200-000008000000}"/>
    <hyperlink ref="A5" location="'1. Nova Scotia services'!A1" display="Table 1D  Number of services provided by family physicians to men, Nova Scotia, pre-pandemic (January to December 2019) and pandemic period (March 2020 to March 2021)" xr:uid="{00000000-0004-0000-0200-000009000000}"/>
    <hyperlink ref="A6" location="'1. Nova Scotia services'!A1" display="Table 1E  Number of services provided by family physicians to women, Nova Scotia, pre-pandemic (January to December 2019) and pandemic period (March 2020 to March 2021)" xr:uid="{00000000-0004-0000-0200-00000A000000}"/>
    <hyperlink ref="A7" location="'1. Nova Scotia services'!A1" display="Table 1F  Number of services provided by family physicians to urban residents, Nova Scotia, pre-pandemic (January to December 2019) and pandemic period (March 2020 to March 2021)" xr:uid="{00000000-0004-0000-0200-00000B000000}"/>
    <hyperlink ref="A8" location="'1. Nova Scotia services'!A1" display="Table 1G  Number of services provided by family physicians to rural residents, Nova Scotia, pre-pandemic (January to December 2019) and pandemic period (March 2020 to March 2021)" xr:uid="{00000000-0004-0000-0200-00000C000000}"/>
    <hyperlink ref="A9" location="'1. Nova Scotia services'!A1" display="Table 1H  Number of services provided by family physicians to those age 0 to 17, Nova Scotia, pre-pandemic (January to December 2019) and pandemic period (March 2020 to March 2021)" xr:uid="{00000000-0004-0000-0200-00000D000000}"/>
    <hyperlink ref="A10" location="'1. Nova Scotia services'!A1" display="Table 1I  Number of services provided by family physicians to those age 18 to 64, Nova Scotia, pre-pandemic (January to December 2019) and pandemic period (March 2020 to March 2021)" xr:uid="{00000000-0004-0000-0200-00000E000000}"/>
    <hyperlink ref="A11" location="'1. Nova Scotia services'!A1" display="Table 1J  Number of services provided by family physicians to those age 65+, Nova Scotia, pre-pandemic (January to December 2019) and pandemic period (March 2020 to March 2021)" xr:uid="{00000000-0004-0000-0200-00000F000000}"/>
    <hyperlink ref="A15" location="'2. Ontario services'!A1" display="Table 2D  Number of services provided by family physicians to men, Ontario, pre-pandemic (January to December 2019) and pandemic period (March 2020 to March 2021)" xr:uid="{00000000-0004-0000-0200-000010000000}"/>
    <hyperlink ref="A16" location="'2. Ontario services'!A1" display="Table 2E  Number of services provided by family physicians to women, Ontario, pre-pandemic (January to December 2019) and pandemic period (March 2020 to March 2021)" xr:uid="{00000000-0004-0000-0200-000011000000}"/>
    <hyperlink ref="A25" location="'3. Manitoba services'!A1" display="Table 3D  Number of services provided by family physicians to men, Manitoba, pre-pandemic (January to December 2019) and pandemic period (March 2020 to March 2021)" xr:uid="{00000000-0004-0000-0200-000012000000}"/>
    <hyperlink ref="A17" location="'2. Ontario services'!A1" display="Table 2F  Number of services provided by family physicians to urban residents, Ontario, pre-pandemic (January to December 2019) and pandemic period (March 2020 to March 2021)" xr:uid="{00000000-0004-0000-0200-000013000000}"/>
    <hyperlink ref="A18" location="'2. Ontario services'!A1" display="Table 2G  Number of services provided by family physicians to rural residents, Ontario, pre-pandemic (January to December 2019) and pandemic period (March 2020 to March 2021)" xr:uid="{00000000-0004-0000-0200-000014000000}"/>
    <hyperlink ref="A19" location="'2. Ontario services'!A1" display="Table 2H  Number of services provided by family physicians to those age 0 to 17, Ontario, pre-pandemic (January to December 2019) and pandemic period (March 2020 to March 2021)" xr:uid="{00000000-0004-0000-0200-000015000000}"/>
    <hyperlink ref="A20" location="'2. Ontario services'!A1" display="Table 2I  Number of services provided by family physicians to those age 18 to 64, Ontario, pre-pandemic (January to December 2019) and pandemic period (March 2020 to March 2021)" xr:uid="{00000000-0004-0000-0200-000016000000}"/>
    <hyperlink ref="A21" location="'2. Ontario services'!A1" display="Table 2J  Number of services provided by family physicians to those age 65+, Ontario, pre-pandemic (January to December 2019) and pandemic period (March 2020 to March 2021)" xr:uid="{00000000-0004-0000-0200-000017000000}"/>
    <hyperlink ref="A26" location="'3. Manitoba services'!A1" display="Table 3E  Number of services provided by family physicians to women, Manitoba, pre-pandemic (January to December 2019) and pandemic period (March 2020 to March 2021)" xr:uid="{00000000-0004-0000-0200-000018000000}"/>
    <hyperlink ref="A27" location="'3. Manitoba services'!A1" display="Table 3F  Number of services provided by family physicians to urban residents, Manitoba, pre-pandemic (January to December 2019) and pandemic period (March 2020 to March 2021)" xr:uid="{00000000-0004-0000-0200-000019000000}"/>
    <hyperlink ref="A28" location="'3. Manitoba services'!A1" display="Table 3G  Number of services provided by family physicians to rural residents, Manitoba, pre-pandemic (January to December 2019) and pandemic period (March 2020 to March 2021)" xr:uid="{00000000-0004-0000-0200-00001A000000}"/>
    <hyperlink ref="A29" location="'3. Manitoba services'!A1" display="Table 3H  Number of services provided by family physicians to those age 0 to 17, Manitoba, pre-pandemic (January to December 2019) and pandemic period (March 2020 to March 2021)" xr:uid="{00000000-0004-0000-0200-00001B000000}"/>
    <hyperlink ref="A30" location="'3. Manitoba services'!A1" display="Table 3I  Number of services provided by family physicians to those age 18 to 64, Manitoba, pre-pandemic (January to December 2019) and pandemic period (March 2020 to March 2021)" xr:uid="{00000000-0004-0000-0200-00001C000000}"/>
    <hyperlink ref="A31" location="'3. Manitoba services'!A1" display="Table 3J  Number of services provided by family physicians to those age 65+, Manitoba, pre-pandemic (January to December 2019) and pandemic period (March 2020 to March 2021)" xr:uid="{00000000-0004-0000-0200-00001D000000}"/>
    <hyperlink ref="A32" location="'4. Saskatchewan services'!A1" display="Table 4A  Number of services provided by family physicians, Saskatchewan, pre-pandemic (January to December 2019) and pandemic period (March 2020 to March 2021)" xr:uid="{00000000-0004-0000-0200-00001E000000}"/>
    <hyperlink ref="A33" location="'4. Saskatchewan services'!A1" display="Table 4B  Number of services provided by medical specialists, Saskatchewan, pre-pandemic (January to December 2019) and pandemic period (March 2020 to March 2021)" xr:uid="{00000000-0004-0000-0200-00001F000000}"/>
    <hyperlink ref="A34" location="'4. Saskatchewan services'!A1" display="Table 4C  Number of services provided by surgical specialists, Saskatchewan, pre-pandemic (January to December 2019) and pandemic period (March 2020 to March 2021)" xr:uid="{00000000-0004-0000-0200-000020000000}"/>
    <hyperlink ref="A35" location="'4. Saskatchewan services'!A1" display="Table 4D  Number of services provided by family physicians to men, Saskatchewan, pre-pandemic (January to December 2019) and pandemic period (March 2020 to March 2021)" xr:uid="{00000000-0004-0000-0200-000021000000}"/>
    <hyperlink ref="A36" location="'4. Saskatchewan services'!A1" display="Table 4E  Number of services provided by family physicians to women, Saskatchewan, pre-pandemic (January to December 2019) and pandemic period (March 2020 to March 2021)" xr:uid="{00000000-0004-0000-0200-000022000000}"/>
    <hyperlink ref="A37" location="'4. Saskatchewan services'!A1" display="Table 4F  Number of services provided by family physicians to urban residents, Saskatchewan, pre-pandemic (January to December 2019) and pandemic period (March 2020 to March 2021)" xr:uid="{00000000-0004-0000-0200-000023000000}"/>
    <hyperlink ref="A38" location="'4. Saskatchewan services'!A1" display="Table 4G  Number of services provided by family physicians to rural residents, Saskatchewan, pre-pandemic (January to December 2019) and pandemic period (March 2020 to March 2021)" xr:uid="{00000000-0004-0000-0200-000024000000}"/>
    <hyperlink ref="A39" location="'4. Saskatchewan services'!A1" display="Table 4H  Number of services provided by family physicians to those age 0 to 17, Saskatchewan, pre-pandemic (January to December 2019) and pandemic period (March 2020 to March 2021)" xr:uid="{00000000-0004-0000-0200-000025000000}"/>
    <hyperlink ref="A40" location="'4. Saskatchewan services'!A1" display="Table 4I  Number of services provided by family physicians to those age 18 to 64, Saskatchewan, pre-pandemic (January to December 2019) and pandemic period (March 2020 to March 2021)" xr:uid="{00000000-0004-0000-0200-000026000000}"/>
    <hyperlink ref="A41" location="'4. Saskatchewan services'!A1" display="Table 4J  Number of services provided by family physicians to those age 65+, Saskatchewan, pre-pandemic (January to December 2019) and pandemic period (March 2020 to March 2021)" xr:uid="{00000000-0004-0000-0200-000027000000}"/>
    <hyperlink ref="A42" location="'5. Alberta services'!A1" display="Table 5A  Number of services provided by family physicians, Alberta, pre-pandemic (January to December 2019) and pandemic period (March 2020 to March 2021)" xr:uid="{00000000-0004-0000-0200-000028000000}"/>
    <hyperlink ref="A43" location="'5. Alberta services'!A1" display="Table 5B  Number of services provided by medical specialists, Alberta, pre-pandemic (January to December 2019) and pandemic period (March 2020 to March 2021)" xr:uid="{00000000-0004-0000-0200-000029000000}"/>
    <hyperlink ref="A44" location="'5. Alberta services'!A1" display="Table 5C  Number of services provided by surgical specialists, Alberta, pre-pandemic (January to December 2019) and pandemic period (March 2020 to March 2021)" xr:uid="{00000000-0004-0000-0200-00002A000000}"/>
    <hyperlink ref="A45" location="'5. Alberta services'!A1" display="Table 5D  Number of services provided by family physicians to men, Alberta, pre-pandemic (January to December 2019) and pandemic period (March 2020 to March 2021)" xr:uid="{00000000-0004-0000-0200-00002B000000}"/>
    <hyperlink ref="A46" location="'5. Alberta services'!A1" display="Table 5E  Number of services provided by family physicians to women, Alberta, pre-pandemic (January to December 2019) and pandemic period (March 2020 to March 2021)" xr:uid="{00000000-0004-0000-0200-00002C000000}"/>
    <hyperlink ref="A47" location="'5. Alberta services'!A1" display="Table 5F  Number of services provided by family physicians to urban residents, Alberta, pre-pandemic (January to December 2019) and pandemic period (March 2020 to March 2021)" xr:uid="{00000000-0004-0000-0200-00002D000000}"/>
    <hyperlink ref="A48" location="'5. Alberta services'!A1" display="Table 5G  Number of services provided by family physicians to rural residents, Alberta, pre-pandemic (January to December 2019) and pandemic period (March 2020 to March 2021)" xr:uid="{00000000-0004-0000-0200-00002E000000}"/>
    <hyperlink ref="A49" location="'5. Alberta services'!A1" display="Table 5H  Number of services provided by family physicians to those age 0 to 17, Alberta, pre-pandemic (January to December 2019) and pandemic period (March 2020 to March 2021)" xr:uid="{00000000-0004-0000-0200-00002F000000}"/>
    <hyperlink ref="A50" location="'5. Alberta services'!A1" display="Table 5I  Number of services provided by family physicians to those age 18 to 64, Alberta, pre-pandemic (January to December 2019) and pandemic period (March 2020 to March 2021)" xr:uid="{00000000-0004-0000-0200-000030000000}"/>
    <hyperlink ref="A51" location="'5. Alberta services'!A1" display="Table 5J  Number of services provided by family physicians to those age 65+, Alberta, pre-pandemic (January to December 2019) and pandemic period (March 2020 to March 2021)" xr:uid="{00000000-0004-0000-0200-000031000000}"/>
    <hyperlink ref="A52" location="'6. British Columbia services'!A1" display="Table 6A  Number of services provided by family physicians, British Columbia, pre-pandemic (January to December 2019) and pandemic period (March 2020 to March 2021)" xr:uid="{00000000-0004-0000-0200-000032000000}"/>
    <hyperlink ref="A53" location="'6. British Columbia services'!A1" display="Table 6B  Number of services provided by medical specialists, British Columbia, pre-pandemic (January to December 2019) and pandemic period (March 2020 to March 2021)" xr:uid="{00000000-0004-0000-0200-000033000000}"/>
    <hyperlink ref="A54" location="'6. British Columbia services'!A1" display="Table 6C  Number of services provided by surgical specialists, British Columbia, pre-pandemic (January to December 2019) and pandemic period (March 2020 to March 2021)" xr:uid="{00000000-0004-0000-0200-000034000000}"/>
    <hyperlink ref="A55" location="'6. British Columbia services'!A1" display="Table 6D  Number of services provided by family physicians to men, British Columbia, pre-pandemic (January to December 2019) and pandemic period (March 2020 to March 2021)" xr:uid="{00000000-0004-0000-0200-000035000000}"/>
    <hyperlink ref="A56" location="'6. British Columbia services'!A1" display="Table 6E  Number of services provided by family physicians to women, British Columbia, pre-pandemic (January to December 2019) and pandemic period (March 2020 to March 2021)" xr:uid="{00000000-0004-0000-0200-000036000000}"/>
    <hyperlink ref="A57" location="'6. British Columbia services'!A1" display="Table 6F  Number of services provided by family physicians to urban residents, British Columbia, pre-pandemic (January to December 2019) and pandemic period (March 2020 to March 2021)" xr:uid="{00000000-0004-0000-0200-000037000000}"/>
    <hyperlink ref="A58" location="'6. British Columbia services'!A1" display="Table 6G  Number of services provided by family physicians to rural residents, British Columbia, pre-pandemic (January to December 2019) and pandemic period (March 2020 to March 2021)" xr:uid="{00000000-0004-0000-0200-000038000000}"/>
    <hyperlink ref="A59" location="'6. British Columbia services'!A1" display="Table 6H  Number of services provided by family physicians to those age 0 to 17, British Columbia, pre-pandemic (January to December 2019) and pandemic period (March 2020 to March 2021)" xr:uid="{00000000-0004-0000-0200-000039000000}"/>
    <hyperlink ref="A60" location="'6. British Columbia services'!A1" display="Table 6I  Number of services provided by family physicians to those age 18 to 64, British Columbia, pre-pandemic (January to December 2019) and pandemic period (March 2020 to March 2021)" xr:uid="{00000000-0004-0000-0200-00003A000000}"/>
    <hyperlink ref="A61" location="'6. British Columbia services'!A1" display="Table 6J  Number of services provided by family physicians to those age 65+, British Columbia, pre-pandemic (January to December 2019) and pandemic period (March 2020 to March 2021)" xr:uid="{00000000-0004-0000-0200-00003B000000}"/>
  </hyperlinks>
  <pageMargins left="0.75" right="0.75" top="0.75" bottom="0.75" header="0.3" footer="0.3"/>
  <pageSetup fitToWidth="0" fitToHeight="0" orientation="portrait" r:id="rId1"/>
  <headerFooter>
    <oddFooter>&amp;L&amp;9© 2021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W206"/>
  <sheetViews>
    <sheetView showGridLines="0" zoomScaleNormal="100" zoomScaleSheetLayoutView="100" workbookViewId="0">
      <pane xSplit="1" topLeftCell="B1" activePane="topRight" state="frozen"/>
      <selection pane="topRight"/>
    </sheetView>
  </sheetViews>
  <sheetFormatPr defaultColWidth="0" defaultRowHeight="14.15" zeroHeight="1" x14ac:dyDescent="0.35"/>
  <cols>
    <col min="1" max="1" width="47.85546875" style="65" customWidth="1"/>
    <col min="2" max="13" width="15.640625" style="65" customWidth="1"/>
    <col min="14" max="14" width="15.640625" style="86" customWidth="1"/>
    <col min="15" max="29" width="15.640625" style="65" customWidth="1"/>
    <col min="30" max="30" width="12.640625" style="65" customWidth="1"/>
    <col min="31" max="31" width="12.640625" style="86" customWidth="1"/>
    <col min="32" max="33" width="12.640625" style="65" customWidth="1"/>
    <col min="34" max="34" width="15.640625" style="65" customWidth="1"/>
    <col min="35" max="38" width="18.640625" style="65" customWidth="1"/>
    <col min="39" max="41" width="15.640625" style="65" customWidth="1"/>
    <col min="42" max="49" width="0" hidden="1" customWidth="1"/>
    <col min="50" max="16384" width="9" hidden="1"/>
  </cols>
  <sheetData>
    <row r="1" spans="1:44" s="5" customFormat="1" hidden="1" x14ac:dyDescent="0.35">
      <c r="A1" s="5" t="s">
        <v>135</v>
      </c>
      <c r="B1" s="91"/>
      <c r="C1" s="91"/>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row>
    <row r="2" spans="1:44" s="32" customFormat="1" ht="24" customHeight="1" x14ac:dyDescent="0.4">
      <c r="A2" s="17" t="s">
        <v>27</v>
      </c>
      <c r="B2" s="17"/>
      <c r="C2" s="1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row>
    <row r="3" spans="1:44" s="32" customFormat="1" ht="20.25" customHeight="1" x14ac:dyDescent="0.4">
      <c r="A3" s="58" t="s">
        <v>156</v>
      </c>
      <c r="B3" s="58"/>
      <c r="C3" s="58"/>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row>
    <row r="4" spans="1:44" s="116" customFormat="1" ht="15" customHeight="1" x14ac:dyDescent="0.35">
      <c r="A4" s="139"/>
      <c r="B4" s="286" t="s">
        <v>53</v>
      </c>
      <c r="C4" s="287"/>
      <c r="D4" s="287"/>
      <c r="E4" s="287"/>
      <c r="F4" s="287"/>
      <c r="G4" s="287"/>
      <c r="H4" s="287"/>
      <c r="I4" s="287"/>
      <c r="J4" s="287"/>
      <c r="K4" s="287"/>
      <c r="L4" s="287"/>
      <c r="M4" s="287"/>
      <c r="N4" s="288"/>
      <c r="O4" s="286" t="s">
        <v>54</v>
      </c>
      <c r="P4" s="287"/>
      <c r="Q4" s="287"/>
      <c r="R4" s="287"/>
      <c r="S4" s="287"/>
      <c r="T4" s="287"/>
      <c r="U4" s="287"/>
      <c r="V4" s="287"/>
      <c r="W4" s="287"/>
      <c r="X4" s="287"/>
      <c r="Y4" s="287"/>
      <c r="Z4" s="287"/>
      <c r="AA4" s="287"/>
      <c r="AB4" s="288"/>
      <c r="AC4" s="289" t="s">
        <v>60</v>
      </c>
      <c r="AD4" s="290"/>
      <c r="AE4" s="290"/>
      <c r="AF4" s="290"/>
      <c r="AG4" s="290"/>
      <c r="AH4" s="290"/>
      <c r="AI4" s="290"/>
      <c r="AJ4" s="290"/>
      <c r="AK4" s="290"/>
      <c r="AL4" s="290"/>
      <c r="AM4" s="290"/>
      <c r="AN4" s="290"/>
      <c r="AO4" s="290"/>
      <c r="AP4" s="290"/>
      <c r="AQ4" s="290"/>
      <c r="AR4" s="290"/>
    </row>
    <row r="5" spans="1:44" s="116" customFormat="1" ht="44.15" customHeight="1" x14ac:dyDescent="0.35">
      <c r="A5" s="117" t="s">
        <v>28</v>
      </c>
      <c r="B5" s="55" t="s">
        <v>157</v>
      </c>
      <c r="C5" s="55" t="s">
        <v>158</v>
      </c>
      <c r="D5" s="55" t="s">
        <v>159</v>
      </c>
      <c r="E5" s="55" t="s">
        <v>160</v>
      </c>
      <c r="F5" s="55" t="s">
        <v>161</v>
      </c>
      <c r="G5" s="55" t="s">
        <v>162</v>
      </c>
      <c r="H5" s="55" t="s">
        <v>163</v>
      </c>
      <c r="I5" s="55" t="s">
        <v>164</v>
      </c>
      <c r="J5" s="55" t="s">
        <v>165</v>
      </c>
      <c r="K5" s="55" t="s">
        <v>166</v>
      </c>
      <c r="L5" s="55" t="s">
        <v>167</v>
      </c>
      <c r="M5" s="55" t="s">
        <v>168</v>
      </c>
      <c r="N5" s="55" t="s">
        <v>153</v>
      </c>
      <c r="O5" s="55" t="s">
        <v>169</v>
      </c>
      <c r="P5" s="55" t="s">
        <v>170</v>
      </c>
      <c r="Q5" s="55" t="s">
        <v>171</v>
      </c>
      <c r="R5" s="55" t="s">
        <v>172</v>
      </c>
      <c r="S5" s="55" t="s">
        <v>173</v>
      </c>
      <c r="T5" s="55" t="s">
        <v>174</v>
      </c>
      <c r="U5" s="55" t="s">
        <v>175</v>
      </c>
      <c r="V5" s="55" t="s">
        <v>176</v>
      </c>
      <c r="W5" s="55" t="s">
        <v>177</v>
      </c>
      <c r="X5" s="55" t="s">
        <v>178</v>
      </c>
      <c r="Y5" s="55" t="s">
        <v>179</v>
      </c>
      <c r="Z5" s="55" t="s">
        <v>180</v>
      </c>
      <c r="AA5" s="55" t="s">
        <v>181</v>
      </c>
      <c r="AB5" s="55" t="s">
        <v>154</v>
      </c>
      <c r="AC5" s="55" t="s">
        <v>61</v>
      </c>
      <c r="AD5" s="55" t="s">
        <v>62</v>
      </c>
      <c r="AE5" s="55" t="s">
        <v>63</v>
      </c>
      <c r="AF5" s="55" t="s">
        <v>64</v>
      </c>
      <c r="AG5" s="55" t="s">
        <v>65</v>
      </c>
      <c r="AH5" s="55" t="s">
        <v>66</v>
      </c>
      <c r="AI5" s="55" t="s">
        <v>67</v>
      </c>
      <c r="AJ5" s="55" t="s">
        <v>68</v>
      </c>
      <c r="AK5" s="55" t="s">
        <v>69</v>
      </c>
      <c r="AL5" s="55" t="s">
        <v>70</v>
      </c>
      <c r="AM5" s="55" t="s">
        <v>71</v>
      </c>
      <c r="AN5" s="55" t="s">
        <v>72</v>
      </c>
      <c r="AO5" s="55" t="s">
        <v>73</v>
      </c>
      <c r="AP5" s="140"/>
      <c r="AQ5" s="140"/>
      <c r="AR5" s="140"/>
    </row>
    <row r="6" spans="1:44" ht="15" customHeight="1" x14ac:dyDescent="0.35">
      <c r="A6" s="118" t="s">
        <v>40</v>
      </c>
      <c r="B6" s="119">
        <v>389247</v>
      </c>
      <c r="C6" s="119">
        <v>326952</v>
      </c>
      <c r="D6" s="120">
        <v>361650</v>
      </c>
      <c r="E6" s="120">
        <v>348537</v>
      </c>
      <c r="F6" s="120">
        <v>365924</v>
      </c>
      <c r="G6" s="120">
        <v>323896</v>
      </c>
      <c r="H6" s="120">
        <v>337573</v>
      </c>
      <c r="I6" s="120">
        <v>311309</v>
      </c>
      <c r="J6" s="120">
        <v>325757</v>
      </c>
      <c r="K6" s="120">
        <v>370129</v>
      </c>
      <c r="L6" s="120">
        <v>340640</v>
      </c>
      <c r="M6" s="120">
        <v>306550</v>
      </c>
      <c r="N6" s="120">
        <f>SUM(B6:M6)/12</f>
        <v>342347</v>
      </c>
      <c r="O6" s="120">
        <v>343293</v>
      </c>
      <c r="P6" s="120">
        <v>268595</v>
      </c>
      <c r="Q6" s="120">
        <v>272527</v>
      </c>
      <c r="R6" s="120">
        <v>305692</v>
      </c>
      <c r="S6" s="120">
        <v>315623</v>
      </c>
      <c r="T6" s="120">
        <v>301190</v>
      </c>
      <c r="U6" s="120">
        <v>335661</v>
      </c>
      <c r="V6" s="120">
        <v>349529</v>
      </c>
      <c r="W6" s="120">
        <v>341832</v>
      </c>
      <c r="X6" s="120">
        <v>315481</v>
      </c>
      <c r="Y6" s="120">
        <v>339506</v>
      </c>
      <c r="Z6" s="120">
        <v>315381</v>
      </c>
      <c r="AA6" s="120">
        <v>386962</v>
      </c>
      <c r="AB6" s="121">
        <f>SUM(O6:AA6)/13</f>
        <v>322405.53846153844</v>
      </c>
      <c r="AC6" s="122">
        <f>(O6-D6)/D6</f>
        <v>-5.0759021153048527E-2</v>
      </c>
      <c r="AD6" s="122">
        <f t="shared" ref="AD6:AL6" si="0">(P6-E6)/E6</f>
        <v>-0.22936445771897962</v>
      </c>
      <c r="AE6" s="122">
        <f t="shared" si="0"/>
        <v>-0.25523605994687421</v>
      </c>
      <c r="AF6" s="122">
        <f t="shared" si="0"/>
        <v>-5.6203225726776496E-2</v>
      </c>
      <c r="AG6" s="122">
        <f t="shared" si="0"/>
        <v>-6.5022972808844309E-2</v>
      </c>
      <c r="AH6" s="122">
        <f t="shared" si="0"/>
        <v>-3.2504681843441727E-2</v>
      </c>
      <c r="AI6" s="122">
        <f t="shared" si="0"/>
        <v>3.0403030479774801E-2</v>
      </c>
      <c r="AJ6" s="122">
        <f t="shared" si="0"/>
        <v>-5.5656271191935787E-2</v>
      </c>
      <c r="AK6" s="130">
        <f t="shared" si="0"/>
        <v>3.4992954438703618E-3</v>
      </c>
      <c r="AL6" s="122">
        <f t="shared" si="0"/>
        <v>2.9133909639536781E-2</v>
      </c>
      <c r="AM6" s="123">
        <f>(Y6-B6)/B6</f>
        <v>-0.12778775430510703</v>
      </c>
      <c r="AN6" s="123">
        <f>(Z6-C6)/C6</f>
        <v>-3.5390516039051606E-2</v>
      </c>
      <c r="AO6" s="123">
        <f>(AA6-D6)/D6</f>
        <v>6.9990322134660582E-2</v>
      </c>
      <c r="AP6" s="65"/>
      <c r="AQ6" s="65"/>
      <c r="AR6" s="65"/>
    </row>
    <row r="7" spans="1:44" s="27" customFormat="1" ht="15" customHeight="1" x14ac:dyDescent="0.4">
      <c r="A7" s="118" t="s">
        <v>41</v>
      </c>
      <c r="B7" s="124" t="s">
        <v>56</v>
      </c>
      <c r="C7" s="124" t="s">
        <v>56</v>
      </c>
      <c r="D7" s="125" t="s">
        <v>56</v>
      </c>
      <c r="E7" s="125" t="s">
        <v>56</v>
      </c>
      <c r="F7" s="125" t="s">
        <v>56</v>
      </c>
      <c r="G7" s="125" t="s">
        <v>56</v>
      </c>
      <c r="H7" s="125" t="s">
        <v>56</v>
      </c>
      <c r="I7" s="125" t="s">
        <v>56</v>
      </c>
      <c r="J7" s="125" t="s">
        <v>56</v>
      </c>
      <c r="K7" s="125" t="s">
        <v>56</v>
      </c>
      <c r="L7" s="125" t="s">
        <v>56</v>
      </c>
      <c r="M7" s="125" t="s">
        <v>56</v>
      </c>
      <c r="N7" s="126" t="s">
        <v>56</v>
      </c>
      <c r="O7" s="125" t="s">
        <v>56</v>
      </c>
      <c r="P7" s="125" t="s">
        <v>56</v>
      </c>
      <c r="Q7" s="125" t="s">
        <v>56</v>
      </c>
      <c r="R7" s="125" t="s">
        <v>56</v>
      </c>
      <c r="S7" s="125" t="s">
        <v>56</v>
      </c>
      <c r="T7" s="125" t="s">
        <v>56</v>
      </c>
      <c r="U7" s="125" t="s">
        <v>56</v>
      </c>
      <c r="V7" s="125" t="s">
        <v>56</v>
      </c>
      <c r="W7" s="125" t="s">
        <v>56</v>
      </c>
      <c r="X7" s="125" t="s">
        <v>56</v>
      </c>
      <c r="Y7" s="125" t="s">
        <v>56</v>
      </c>
      <c r="Z7" s="125" t="s">
        <v>56</v>
      </c>
      <c r="AA7" s="125" t="s">
        <v>56</v>
      </c>
      <c r="AB7" s="125" t="s">
        <v>56</v>
      </c>
      <c r="AC7" s="125" t="s">
        <v>56</v>
      </c>
      <c r="AD7" s="125" t="s">
        <v>56</v>
      </c>
      <c r="AE7" s="125" t="s">
        <v>56</v>
      </c>
      <c r="AF7" s="125" t="s">
        <v>56</v>
      </c>
      <c r="AG7" s="125" t="s">
        <v>56</v>
      </c>
      <c r="AH7" s="125" t="s">
        <v>56</v>
      </c>
      <c r="AI7" s="125" t="s">
        <v>56</v>
      </c>
      <c r="AJ7" s="125" t="s">
        <v>56</v>
      </c>
      <c r="AK7" s="125" t="s">
        <v>56</v>
      </c>
      <c r="AL7" s="125" t="s">
        <v>56</v>
      </c>
      <c r="AM7" s="127" t="s">
        <v>56</v>
      </c>
      <c r="AN7" s="127" t="s">
        <v>56</v>
      </c>
      <c r="AO7" s="127" t="s">
        <v>56</v>
      </c>
      <c r="AP7" s="141"/>
      <c r="AQ7" s="141"/>
      <c r="AR7" s="141"/>
    </row>
    <row r="8" spans="1:44" ht="15" customHeight="1" x14ac:dyDescent="0.35">
      <c r="A8" s="118" t="s">
        <v>29</v>
      </c>
      <c r="B8" s="119">
        <v>4261</v>
      </c>
      <c r="C8" s="119">
        <v>3556</v>
      </c>
      <c r="D8" s="120">
        <v>3629</v>
      </c>
      <c r="E8" s="120">
        <v>3750</v>
      </c>
      <c r="F8" s="120">
        <v>3786</v>
      </c>
      <c r="G8" s="120">
        <v>3253</v>
      </c>
      <c r="H8" s="120">
        <v>3268</v>
      </c>
      <c r="I8" s="120">
        <v>2813</v>
      </c>
      <c r="J8" s="120">
        <v>3039</v>
      </c>
      <c r="K8" s="120">
        <v>3376</v>
      </c>
      <c r="L8" s="120">
        <v>3022</v>
      </c>
      <c r="M8" s="120">
        <v>2532</v>
      </c>
      <c r="N8" s="120">
        <f>SUM(B8:M8)/12</f>
        <v>3357.0833333333335</v>
      </c>
      <c r="O8" s="120">
        <v>2523</v>
      </c>
      <c r="P8" s="120">
        <v>1939</v>
      </c>
      <c r="Q8" s="120">
        <v>1901</v>
      </c>
      <c r="R8" s="120">
        <v>2177</v>
      </c>
      <c r="S8" s="120">
        <v>2324</v>
      </c>
      <c r="T8" s="120">
        <v>2118</v>
      </c>
      <c r="U8" s="120">
        <v>2552</v>
      </c>
      <c r="V8" s="120">
        <v>2713</v>
      </c>
      <c r="W8" s="120">
        <v>2536</v>
      </c>
      <c r="X8" s="120">
        <v>2385</v>
      </c>
      <c r="Y8" s="120">
        <v>2752</v>
      </c>
      <c r="Z8" s="120">
        <v>2775</v>
      </c>
      <c r="AA8" s="120">
        <v>3201</v>
      </c>
      <c r="AB8" s="121">
        <f>SUM(O8:AA8)/13</f>
        <v>2453.5384615384614</v>
      </c>
      <c r="AC8" s="122">
        <f>(O8-D8)/D8</f>
        <v>-0.30476715348580874</v>
      </c>
      <c r="AD8" s="122">
        <f t="shared" ref="AD8" si="1">(P8-E8)/E8</f>
        <v>-0.48293333333333333</v>
      </c>
      <c r="AE8" s="122">
        <f t="shared" ref="AE8" si="2">(Q8-F8)/F8</f>
        <v>-0.49788695192815635</v>
      </c>
      <c r="AF8" s="122">
        <f t="shared" ref="AF8" si="3">(R8-G8)/G8</f>
        <v>-0.33077159545035351</v>
      </c>
      <c r="AG8" s="122">
        <f t="shared" ref="AG8" si="4">(S8-H8)/H8</f>
        <v>-0.28886168910648713</v>
      </c>
      <c r="AH8" s="122">
        <f t="shared" ref="AH8" si="5">(T8-I8)/I8</f>
        <v>-0.2470671880554568</v>
      </c>
      <c r="AI8" s="122">
        <f t="shared" ref="AI8" si="6">(U8-J8)/J8</f>
        <v>-0.16025008226390261</v>
      </c>
      <c r="AJ8" s="122">
        <f t="shared" ref="AJ8" si="7">(V8-K8)/K8</f>
        <v>-0.19638625592417061</v>
      </c>
      <c r="AK8" s="122">
        <f t="shared" ref="AK8" si="8">(W8-L8)/L8</f>
        <v>-0.16082064857710127</v>
      </c>
      <c r="AL8" s="122">
        <f t="shared" ref="AL8" si="9">(X8-M8)/M8</f>
        <v>-5.8056872037914695E-2</v>
      </c>
      <c r="AM8" s="123">
        <f>(Y8-B8)/B8</f>
        <v>-0.35414222013611829</v>
      </c>
      <c r="AN8" s="123">
        <f>(Z8-C8)/C8</f>
        <v>-0.21962879640044994</v>
      </c>
      <c r="AO8" s="123">
        <f>(AA8-D8)/D8</f>
        <v>-0.11793882612289887</v>
      </c>
      <c r="AP8" s="65"/>
      <c r="AQ8" s="65"/>
      <c r="AR8" s="65"/>
    </row>
    <row r="9" spans="1:44" s="27" customFormat="1" ht="15" customHeight="1" x14ac:dyDescent="0.4">
      <c r="A9" s="118" t="s">
        <v>42</v>
      </c>
      <c r="B9" s="124" t="s">
        <v>56</v>
      </c>
      <c r="C9" s="124" t="s">
        <v>56</v>
      </c>
      <c r="D9" s="125" t="s">
        <v>56</v>
      </c>
      <c r="E9" s="125" t="s">
        <v>56</v>
      </c>
      <c r="F9" s="125" t="s">
        <v>56</v>
      </c>
      <c r="G9" s="125" t="s">
        <v>56</v>
      </c>
      <c r="H9" s="125" t="s">
        <v>56</v>
      </c>
      <c r="I9" s="125" t="s">
        <v>56</v>
      </c>
      <c r="J9" s="125" t="s">
        <v>56</v>
      </c>
      <c r="K9" s="125" t="s">
        <v>56</v>
      </c>
      <c r="L9" s="125" t="s">
        <v>56</v>
      </c>
      <c r="M9" s="125" t="s">
        <v>56</v>
      </c>
      <c r="N9" s="126" t="s">
        <v>56</v>
      </c>
      <c r="O9" s="125" t="s">
        <v>56</v>
      </c>
      <c r="P9" s="125" t="s">
        <v>56</v>
      </c>
      <c r="Q9" s="125" t="s">
        <v>56</v>
      </c>
      <c r="R9" s="125" t="s">
        <v>56</v>
      </c>
      <c r="S9" s="125" t="s">
        <v>56</v>
      </c>
      <c r="T9" s="125" t="s">
        <v>56</v>
      </c>
      <c r="U9" s="125" t="s">
        <v>56</v>
      </c>
      <c r="V9" s="125" t="s">
        <v>56</v>
      </c>
      <c r="W9" s="125" t="s">
        <v>56</v>
      </c>
      <c r="X9" s="125" t="s">
        <v>56</v>
      </c>
      <c r="Y9" s="125" t="s">
        <v>56</v>
      </c>
      <c r="Z9" s="125" t="s">
        <v>56</v>
      </c>
      <c r="AA9" s="125" t="s">
        <v>56</v>
      </c>
      <c r="AB9" s="125" t="s">
        <v>56</v>
      </c>
      <c r="AC9" s="125" t="s">
        <v>56</v>
      </c>
      <c r="AD9" s="125" t="s">
        <v>56</v>
      </c>
      <c r="AE9" s="125" t="s">
        <v>56</v>
      </c>
      <c r="AF9" s="125" t="s">
        <v>56</v>
      </c>
      <c r="AG9" s="125" t="s">
        <v>56</v>
      </c>
      <c r="AH9" s="125" t="s">
        <v>56</v>
      </c>
      <c r="AI9" s="125" t="s">
        <v>56</v>
      </c>
      <c r="AJ9" s="125" t="s">
        <v>56</v>
      </c>
      <c r="AK9" s="125" t="s">
        <v>56</v>
      </c>
      <c r="AL9" s="125" t="s">
        <v>56</v>
      </c>
      <c r="AM9" s="127" t="s">
        <v>56</v>
      </c>
      <c r="AN9" s="127" t="s">
        <v>56</v>
      </c>
      <c r="AO9" s="127" t="s">
        <v>56</v>
      </c>
      <c r="AP9" s="141"/>
      <c r="AQ9" s="141"/>
      <c r="AR9" s="141"/>
    </row>
    <row r="10" spans="1:44" ht="15" customHeight="1" x14ac:dyDescent="0.35">
      <c r="A10" s="118" t="s">
        <v>30</v>
      </c>
      <c r="B10" s="119">
        <v>292</v>
      </c>
      <c r="C10" s="119">
        <v>257</v>
      </c>
      <c r="D10" s="120">
        <v>307</v>
      </c>
      <c r="E10" s="120">
        <v>324</v>
      </c>
      <c r="F10" s="120">
        <v>311</v>
      </c>
      <c r="G10" s="120">
        <v>286</v>
      </c>
      <c r="H10" s="120">
        <v>363</v>
      </c>
      <c r="I10" s="120">
        <v>328</v>
      </c>
      <c r="J10" s="120">
        <v>311</v>
      </c>
      <c r="K10" s="120">
        <v>301</v>
      </c>
      <c r="L10" s="120">
        <v>293</v>
      </c>
      <c r="M10" s="120">
        <v>264</v>
      </c>
      <c r="N10" s="120">
        <f t="shared" ref="N10:N11" si="10">SUM(B10:M10)/12</f>
        <v>303.08333333333331</v>
      </c>
      <c r="O10" s="120">
        <v>282</v>
      </c>
      <c r="P10" s="120">
        <v>241</v>
      </c>
      <c r="Q10" s="120">
        <v>284</v>
      </c>
      <c r="R10" s="120">
        <v>287</v>
      </c>
      <c r="S10" s="120">
        <v>290</v>
      </c>
      <c r="T10" s="120">
        <v>284</v>
      </c>
      <c r="U10" s="120">
        <v>304</v>
      </c>
      <c r="V10" s="120">
        <v>272</v>
      </c>
      <c r="W10" s="120">
        <v>278</v>
      </c>
      <c r="X10" s="120">
        <v>253</v>
      </c>
      <c r="Y10" s="120">
        <v>262</v>
      </c>
      <c r="Z10" s="120">
        <v>260</v>
      </c>
      <c r="AA10" s="120">
        <v>288</v>
      </c>
      <c r="AB10" s="121">
        <f t="shared" ref="AB10:AB11" si="11">SUM(O10:AA10)/13</f>
        <v>275.76923076923077</v>
      </c>
      <c r="AC10" s="122">
        <f>(O10-D10)/D10</f>
        <v>-8.143322475570032E-2</v>
      </c>
      <c r="AD10" s="122">
        <f t="shared" ref="AD10:AD11" si="12">(P10-E10)/E10</f>
        <v>-0.25617283950617287</v>
      </c>
      <c r="AE10" s="122">
        <f t="shared" ref="AE10:AE11" si="13">(Q10-F10)/F10</f>
        <v>-8.6816720257234734E-2</v>
      </c>
      <c r="AF10" s="130">
        <f t="shared" ref="AF10:AF11" si="14">(R10-G10)/G10</f>
        <v>3.4965034965034965E-3</v>
      </c>
      <c r="AG10" s="122">
        <f t="shared" ref="AG10:AG11" si="15">(S10-H10)/H10</f>
        <v>-0.20110192837465565</v>
      </c>
      <c r="AH10" s="122">
        <f t="shared" ref="AH10:AH11" si="16">(T10-I10)/I10</f>
        <v>-0.13414634146341464</v>
      </c>
      <c r="AI10" s="122">
        <f t="shared" ref="AI10:AI11" si="17">(U10-J10)/J10</f>
        <v>-2.2508038585209004E-2</v>
      </c>
      <c r="AJ10" s="122">
        <f t="shared" ref="AJ10:AJ11" si="18">(V10-K10)/K10</f>
        <v>-9.634551495016612E-2</v>
      </c>
      <c r="AK10" s="122">
        <f t="shared" ref="AK10:AK11" si="19">(W10-L10)/L10</f>
        <v>-5.1194539249146756E-2</v>
      </c>
      <c r="AL10" s="122">
        <f t="shared" ref="AL10:AL11" si="20">(X10-M10)/M10</f>
        <v>-4.1666666666666664E-2</v>
      </c>
      <c r="AM10" s="123">
        <f t="shared" ref="AM10:AO11" si="21">(Y10-B10)/B10</f>
        <v>-0.10273972602739725</v>
      </c>
      <c r="AN10" s="123">
        <f t="shared" si="21"/>
        <v>1.1673151750972763E-2</v>
      </c>
      <c r="AO10" s="123">
        <f t="shared" si="21"/>
        <v>-6.1889250814332247E-2</v>
      </c>
      <c r="AP10" s="65"/>
      <c r="AQ10" s="65"/>
      <c r="AR10" s="65"/>
    </row>
    <row r="11" spans="1:44" ht="15" customHeight="1" x14ac:dyDescent="0.35">
      <c r="A11" s="237" t="s">
        <v>31</v>
      </c>
      <c r="B11" s="238">
        <v>61254</v>
      </c>
      <c r="C11" s="238">
        <v>40306</v>
      </c>
      <c r="D11" s="239">
        <v>41555</v>
      </c>
      <c r="E11" s="239">
        <v>42971</v>
      </c>
      <c r="F11" s="239">
        <v>48370</v>
      </c>
      <c r="G11" s="239">
        <v>43384</v>
      </c>
      <c r="H11" s="239">
        <v>43430</v>
      </c>
      <c r="I11" s="239">
        <v>41137</v>
      </c>
      <c r="J11" s="239">
        <v>41967</v>
      </c>
      <c r="K11" s="239">
        <v>213114</v>
      </c>
      <c r="L11" s="239">
        <v>191174</v>
      </c>
      <c r="M11" s="239">
        <v>72006</v>
      </c>
      <c r="N11" s="239">
        <f t="shared" si="10"/>
        <v>73389</v>
      </c>
      <c r="O11" s="239">
        <v>32219</v>
      </c>
      <c r="P11" s="239">
        <v>19339</v>
      </c>
      <c r="Q11" s="239">
        <v>20996</v>
      </c>
      <c r="R11" s="239">
        <v>26115</v>
      </c>
      <c r="S11" s="239">
        <v>30063</v>
      </c>
      <c r="T11" s="239">
        <v>32178</v>
      </c>
      <c r="U11" s="239">
        <v>36038</v>
      </c>
      <c r="V11" s="239">
        <v>231148</v>
      </c>
      <c r="W11" s="239">
        <v>144127</v>
      </c>
      <c r="X11" s="239">
        <v>54989</v>
      </c>
      <c r="Y11" s="239">
        <v>40661</v>
      </c>
      <c r="Z11" s="239">
        <v>33171</v>
      </c>
      <c r="AA11" s="239">
        <v>37426</v>
      </c>
      <c r="AB11" s="240">
        <f t="shared" si="11"/>
        <v>56805.384615384617</v>
      </c>
      <c r="AC11" s="241">
        <f>(O11-D11)/D11</f>
        <v>-0.22466610516183372</v>
      </c>
      <c r="AD11" s="241">
        <f t="shared" si="12"/>
        <v>-0.54995229340718155</v>
      </c>
      <c r="AE11" s="241">
        <f t="shared" si="13"/>
        <v>-0.56592929501757283</v>
      </c>
      <c r="AF11" s="241">
        <f t="shared" si="14"/>
        <v>-0.3980499723400332</v>
      </c>
      <c r="AG11" s="241">
        <f t="shared" si="15"/>
        <v>-0.3077826387289892</v>
      </c>
      <c r="AH11" s="241">
        <f t="shared" si="16"/>
        <v>-0.21778447626224567</v>
      </c>
      <c r="AI11" s="241">
        <f t="shared" si="17"/>
        <v>-0.14127767055067075</v>
      </c>
      <c r="AJ11" s="241">
        <f t="shared" si="18"/>
        <v>8.4621376352562477E-2</v>
      </c>
      <c r="AK11" s="241">
        <f t="shared" si="19"/>
        <v>-0.24609518030694549</v>
      </c>
      <c r="AL11" s="241">
        <f t="shared" si="20"/>
        <v>-0.23632752826153375</v>
      </c>
      <c r="AM11" s="242">
        <f t="shared" si="21"/>
        <v>-0.33619028961373953</v>
      </c>
      <c r="AN11" s="242">
        <f t="shared" si="21"/>
        <v>-0.17702079094923834</v>
      </c>
      <c r="AO11" s="242">
        <f t="shared" si="21"/>
        <v>-9.9362290939718448E-2</v>
      </c>
      <c r="AP11" s="142"/>
      <c r="AQ11" s="142"/>
      <c r="AR11" s="142"/>
    </row>
    <row r="12" spans="1:44" ht="17.25" customHeight="1" x14ac:dyDescent="0.35">
      <c r="A12" s="59" t="s">
        <v>32</v>
      </c>
      <c r="B12" s="59"/>
      <c r="C12" s="59"/>
      <c r="D12" s="3"/>
      <c r="E12" s="3"/>
      <c r="F12" s="3"/>
      <c r="G12" s="3"/>
      <c r="H12" s="3"/>
      <c r="I12" s="3"/>
      <c r="J12" s="3"/>
      <c r="K12" s="3"/>
      <c r="L12" s="3"/>
      <c r="M12" s="3"/>
      <c r="N12" s="84"/>
      <c r="O12" s="3"/>
      <c r="P12" s="3"/>
      <c r="Q12" s="3"/>
      <c r="R12" s="3"/>
      <c r="S12" s="3"/>
      <c r="T12" s="3"/>
      <c r="U12" s="3"/>
      <c r="V12" s="3"/>
      <c r="W12" s="3"/>
      <c r="X12" s="3"/>
      <c r="Y12" s="3"/>
      <c r="Z12" s="3"/>
      <c r="AA12" s="3"/>
      <c r="AB12" s="3"/>
      <c r="AC12" s="3"/>
      <c r="AD12" s="3"/>
      <c r="AE12" s="85"/>
      <c r="AF12" s="4"/>
      <c r="AG12" s="4"/>
      <c r="AH12" s="4"/>
      <c r="AI12" s="4"/>
      <c r="AJ12" s="4"/>
      <c r="AK12" s="4"/>
      <c r="AL12" s="4"/>
      <c r="AM12" s="4"/>
      <c r="AN12" s="4"/>
      <c r="AO12" s="4"/>
    </row>
    <row r="13" spans="1:44" ht="12" customHeight="1" x14ac:dyDescent="0.35">
      <c r="A13" s="89" t="s">
        <v>38</v>
      </c>
      <c r="B13" s="62"/>
      <c r="C13" s="62"/>
      <c r="D13" s="3"/>
      <c r="E13" s="3"/>
      <c r="F13" s="3"/>
      <c r="G13" s="3"/>
      <c r="H13" s="3"/>
      <c r="I13" s="3"/>
      <c r="J13" s="3"/>
      <c r="K13" s="3"/>
      <c r="L13" s="3"/>
      <c r="M13" s="3"/>
      <c r="N13" s="84"/>
      <c r="O13" s="3"/>
      <c r="P13" s="3"/>
      <c r="Q13" s="3"/>
      <c r="R13" s="3"/>
      <c r="S13" s="3"/>
      <c r="T13" s="3"/>
      <c r="U13" s="3"/>
      <c r="V13" s="3"/>
      <c r="W13" s="3"/>
      <c r="X13" s="3"/>
      <c r="Y13" s="3"/>
      <c r="Z13" s="3"/>
      <c r="AA13" s="3"/>
      <c r="AB13" s="3"/>
      <c r="AC13" s="3"/>
      <c r="AD13" s="3"/>
      <c r="AE13" s="85"/>
      <c r="AF13" s="4"/>
      <c r="AG13" s="4"/>
      <c r="AH13" s="4"/>
      <c r="AI13" s="4"/>
      <c r="AJ13" s="4"/>
      <c r="AK13" s="4"/>
      <c r="AL13" s="4"/>
      <c r="AM13" s="4"/>
      <c r="AN13" s="4"/>
      <c r="AO13" s="4"/>
    </row>
    <row r="14" spans="1:44" s="32" customFormat="1" ht="12" customHeight="1" x14ac:dyDescent="0.4">
      <c r="A14" s="89" t="s">
        <v>33</v>
      </c>
      <c r="B14" s="62"/>
      <c r="C14" s="62"/>
      <c r="D14" s="30"/>
      <c r="E14" s="30"/>
      <c r="F14" s="30"/>
      <c r="G14" s="30"/>
      <c r="H14" s="30"/>
      <c r="I14" s="30"/>
      <c r="J14" s="30"/>
      <c r="K14" s="30"/>
      <c r="L14" s="30"/>
      <c r="M14" s="30"/>
      <c r="N14" s="63"/>
      <c r="O14" s="30"/>
      <c r="P14" s="30"/>
      <c r="Q14" s="30"/>
      <c r="R14" s="30"/>
      <c r="S14" s="30"/>
      <c r="T14" s="30"/>
      <c r="U14" s="30"/>
      <c r="V14" s="30"/>
      <c r="W14" s="30"/>
      <c r="X14" s="30"/>
      <c r="Y14" s="30"/>
      <c r="Z14" s="30"/>
      <c r="AA14" s="30"/>
      <c r="AB14" s="30"/>
      <c r="AC14" s="30"/>
      <c r="AD14" s="30"/>
      <c r="AE14" s="64"/>
      <c r="AF14" s="31"/>
      <c r="AG14" s="31"/>
      <c r="AH14" s="31"/>
      <c r="AI14" s="31"/>
      <c r="AJ14" s="31"/>
      <c r="AK14" s="31"/>
      <c r="AL14" s="31"/>
      <c r="AM14" s="31"/>
      <c r="AN14" s="31"/>
      <c r="AO14" s="31"/>
    </row>
    <row r="15" spans="1:44" s="32" customFormat="1" ht="12" customHeight="1" x14ac:dyDescent="0.4">
      <c r="A15" s="89" t="s">
        <v>34</v>
      </c>
      <c r="B15" s="62"/>
      <c r="C15" s="62"/>
      <c r="D15" s="30"/>
      <c r="E15" s="30"/>
      <c r="F15" s="30"/>
      <c r="G15" s="30"/>
      <c r="H15" s="30"/>
      <c r="I15" s="30"/>
      <c r="J15" s="30"/>
      <c r="K15" s="30"/>
      <c r="L15" s="30"/>
      <c r="M15" s="30"/>
      <c r="N15" s="63"/>
      <c r="O15" s="30"/>
      <c r="P15" s="30"/>
      <c r="Q15" s="30"/>
      <c r="R15" s="30"/>
      <c r="S15" s="30"/>
      <c r="T15" s="30"/>
      <c r="U15" s="30"/>
      <c r="V15" s="30"/>
      <c r="W15" s="30"/>
      <c r="X15" s="30"/>
      <c r="Y15" s="30"/>
      <c r="Z15" s="30"/>
      <c r="AA15" s="30"/>
      <c r="AB15" s="30"/>
      <c r="AC15" s="30"/>
      <c r="AD15" s="30"/>
      <c r="AE15" s="64"/>
      <c r="AF15" s="31"/>
      <c r="AG15" s="31"/>
      <c r="AH15" s="31"/>
      <c r="AI15" s="31"/>
      <c r="AJ15" s="31"/>
      <c r="AK15" s="31"/>
      <c r="AL15" s="31"/>
      <c r="AM15" s="31"/>
      <c r="AN15" s="31"/>
      <c r="AO15" s="31"/>
    </row>
    <row r="16" spans="1:44" ht="12" customHeight="1" x14ac:dyDescent="0.35">
      <c r="A16" s="89" t="s">
        <v>51</v>
      </c>
      <c r="B16" s="62"/>
      <c r="C16" s="62"/>
      <c r="D16" s="3"/>
      <c r="E16" s="3"/>
      <c r="F16" s="3"/>
      <c r="G16" s="3"/>
      <c r="H16" s="3"/>
      <c r="I16" s="3"/>
      <c r="J16" s="3"/>
      <c r="K16" s="3"/>
      <c r="L16" s="3"/>
      <c r="M16" s="3"/>
      <c r="N16" s="84"/>
      <c r="O16" s="3"/>
      <c r="P16" s="3"/>
      <c r="Q16" s="3"/>
      <c r="R16" s="3"/>
      <c r="S16" s="3"/>
      <c r="T16" s="3"/>
      <c r="U16" s="3"/>
      <c r="V16" s="3"/>
      <c r="W16" s="3"/>
      <c r="X16" s="3"/>
      <c r="Y16" s="3"/>
      <c r="Z16" s="3"/>
      <c r="AA16" s="3"/>
      <c r="AB16" s="3"/>
      <c r="AC16" s="3"/>
      <c r="AD16" s="3"/>
      <c r="AE16" s="85"/>
      <c r="AF16" s="4"/>
      <c r="AG16" s="4"/>
      <c r="AH16" s="4"/>
      <c r="AI16" s="4"/>
      <c r="AJ16" s="4"/>
      <c r="AK16" s="4"/>
      <c r="AL16" s="4"/>
      <c r="AM16" s="4"/>
      <c r="AN16" s="4"/>
      <c r="AO16" s="4"/>
    </row>
    <row r="17" spans="1:41" ht="12" customHeight="1" x14ac:dyDescent="0.35">
      <c r="A17" s="285" t="s">
        <v>136</v>
      </c>
      <c r="B17" s="285"/>
      <c r="C17" s="285"/>
      <c r="D17" s="285"/>
      <c r="E17" s="107"/>
      <c r="F17" s="107"/>
      <c r="G17" s="107"/>
      <c r="H17" s="39"/>
      <c r="I17" s="39"/>
      <c r="J17" s="39"/>
      <c r="K17" s="39"/>
      <c r="L17" s="39"/>
      <c r="M17" s="39"/>
      <c r="N17" s="84"/>
      <c r="O17" s="39"/>
      <c r="P17" s="39"/>
      <c r="Q17" s="39"/>
      <c r="R17" s="39"/>
      <c r="S17" s="39"/>
      <c r="T17" s="39"/>
      <c r="U17" s="39"/>
      <c r="V17" s="39"/>
      <c r="W17" s="39"/>
      <c r="X17" s="39"/>
      <c r="Y17" s="39"/>
      <c r="Z17" s="39"/>
      <c r="AA17" s="39"/>
      <c r="AB17" s="39"/>
      <c r="AC17" s="39"/>
      <c r="AD17" s="39"/>
      <c r="AE17" s="85"/>
      <c r="AF17" s="40"/>
      <c r="AG17" s="40"/>
      <c r="AH17" s="40"/>
      <c r="AI17" s="40"/>
      <c r="AJ17" s="40"/>
      <c r="AK17" s="40"/>
      <c r="AL17" s="40"/>
      <c r="AM17" s="40"/>
      <c r="AN17" s="40"/>
      <c r="AO17" s="40"/>
    </row>
    <row r="18" spans="1:41" ht="12" customHeight="1" x14ac:dyDescent="0.35">
      <c r="A18" s="89" t="s">
        <v>57</v>
      </c>
      <c r="B18" s="62"/>
      <c r="C18" s="62"/>
      <c r="D18" s="3"/>
      <c r="E18" s="3"/>
      <c r="F18" s="3"/>
      <c r="G18" s="3"/>
      <c r="H18" s="3"/>
      <c r="I18" s="3"/>
      <c r="J18" s="3"/>
      <c r="K18" s="3"/>
      <c r="L18" s="3"/>
      <c r="M18" s="3"/>
      <c r="N18" s="84"/>
      <c r="O18" s="3"/>
      <c r="P18" s="3"/>
      <c r="Q18" s="3"/>
      <c r="R18" s="3"/>
      <c r="S18" s="3"/>
      <c r="T18" s="3"/>
      <c r="U18" s="3"/>
      <c r="V18" s="3"/>
      <c r="W18" s="3"/>
      <c r="X18" s="3"/>
      <c r="Y18" s="3"/>
      <c r="Z18" s="3"/>
      <c r="AA18" s="3"/>
      <c r="AB18" s="3"/>
      <c r="AC18" s="3"/>
      <c r="AD18" s="3"/>
      <c r="AE18" s="85"/>
      <c r="AF18" s="4"/>
      <c r="AG18" s="4"/>
      <c r="AH18" s="4"/>
      <c r="AI18" s="4"/>
      <c r="AJ18" s="4"/>
      <c r="AK18" s="4"/>
      <c r="AL18" s="4"/>
      <c r="AM18" s="4"/>
      <c r="AN18" s="4"/>
      <c r="AO18" s="4"/>
    </row>
    <row r="19" spans="1:41" ht="12" customHeight="1" x14ac:dyDescent="0.35">
      <c r="A19" s="89" t="s">
        <v>242</v>
      </c>
      <c r="B19" s="89"/>
      <c r="C19" s="89"/>
      <c r="D19" s="3"/>
      <c r="E19" s="3"/>
      <c r="F19" s="3"/>
      <c r="G19" s="3"/>
      <c r="H19" s="3"/>
      <c r="I19" s="3"/>
      <c r="J19" s="3"/>
      <c r="K19" s="3"/>
      <c r="L19" s="3"/>
      <c r="M19" s="3"/>
      <c r="N19" s="85"/>
      <c r="O19" s="3"/>
      <c r="P19" s="3"/>
      <c r="Q19" s="3"/>
      <c r="R19" s="3"/>
      <c r="S19" s="3"/>
      <c r="T19" s="3"/>
      <c r="U19" s="3"/>
      <c r="V19" s="3"/>
      <c r="W19" s="3"/>
      <c r="X19" s="3"/>
      <c r="Y19" s="3"/>
      <c r="Z19" s="3"/>
      <c r="AA19" s="3"/>
      <c r="AB19" s="3"/>
      <c r="AC19" s="3"/>
      <c r="AD19" s="3"/>
      <c r="AE19" s="85"/>
      <c r="AF19" s="2"/>
      <c r="AG19" s="2"/>
      <c r="AH19" s="2"/>
      <c r="AI19" s="2"/>
      <c r="AJ19" s="2"/>
      <c r="AK19" s="2"/>
      <c r="AL19" s="2"/>
      <c r="AM19" s="2"/>
      <c r="AN19" s="2"/>
      <c r="AO19" s="2"/>
    </row>
    <row r="20" spans="1:41" s="7" customFormat="1" ht="12" customHeight="1" x14ac:dyDescent="0.35">
      <c r="A20" s="89" t="s">
        <v>55</v>
      </c>
      <c r="B20" s="89"/>
      <c r="C20" s="89"/>
      <c r="D20" s="3"/>
      <c r="E20" s="3"/>
      <c r="F20" s="3"/>
      <c r="G20" s="3"/>
      <c r="H20" s="3"/>
      <c r="I20" s="3"/>
      <c r="J20" s="3"/>
      <c r="K20" s="3"/>
      <c r="L20" s="3"/>
      <c r="M20" s="3"/>
      <c r="N20" s="85"/>
      <c r="O20" s="3"/>
      <c r="P20" s="3"/>
      <c r="Q20" s="3"/>
      <c r="R20" s="3"/>
      <c r="S20" s="3"/>
      <c r="T20" s="3"/>
      <c r="U20" s="3"/>
      <c r="V20" s="3"/>
      <c r="W20" s="3"/>
      <c r="X20" s="3"/>
      <c r="Y20" s="3"/>
      <c r="Z20" s="3"/>
      <c r="AA20" s="3"/>
      <c r="AB20" s="3"/>
      <c r="AC20" s="3"/>
      <c r="AD20" s="3"/>
      <c r="AE20" s="85"/>
      <c r="AF20" s="2"/>
      <c r="AG20" s="2"/>
      <c r="AH20" s="2"/>
      <c r="AI20" s="2"/>
      <c r="AJ20" s="2"/>
      <c r="AK20" s="2"/>
      <c r="AL20" s="2"/>
      <c r="AM20" s="2"/>
      <c r="AN20" s="2"/>
      <c r="AO20" s="2"/>
    </row>
    <row r="21" spans="1:41" ht="12" customHeight="1" x14ac:dyDescent="0.35">
      <c r="A21" s="89" t="s">
        <v>243</v>
      </c>
      <c r="B21" s="62"/>
      <c r="C21" s="62"/>
      <c r="D21" s="3"/>
      <c r="E21" s="3"/>
      <c r="F21" s="3"/>
      <c r="G21" s="3"/>
      <c r="H21" s="3"/>
      <c r="I21" s="3"/>
      <c r="J21" s="3"/>
      <c r="K21" s="3"/>
      <c r="L21" s="3"/>
      <c r="M21" s="3"/>
      <c r="N21" s="84"/>
      <c r="O21" s="3"/>
      <c r="P21" s="3"/>
      <c r="Q21" s="3"/>
      <c r="R21" s="3"/>
      <c r="S21" s="3"/>
      <c r="T21" s="3"/>
      <c r="U21" s="3"/>
      <c r="V21" s="3"/>
      <c r="W21" s="3"/>
      <c r="X21" s="3"/>
      <c r="Y21" s="3"/>
      <c r="Z21" s="3"/>
      <c r="AA21" s="3"/>
      <c r="AB21" s="3"/>
      <c r="AC21" s="3"/>
      <c r="AD21" s="3"/>
      <c r="AE21" s="85"/>
      <c r="AF21" s="4"/>
      <c r="AG21" s="4"/>
      <c r="AH21" s="4"/>
      <c r="AI21" s="4"/>
      <c r="AJ21" s="4"/>
      <c r="AK21" s="4"/>
      <c r="AL21" s="4"/>
      <c r="AM21" s="4"/>
      <c r="AN21" s="4"/>
      <c r="AO21" s="4"/>
    </row>
    <row r="22" spans="1:41" ht="12" customHeight="1" x14ac:dyDescent="0.35">
      <c r="A22" s="59" t="s">
        <v>35</v>
      </c>
      <c r="B22" s="59"/>
      <c r="C22" s="59"/>
    </row>
    <row r="23" spans="1:41" s="24" customFormat="1" ht="30" customHeight="1" x14ac:dyDescent="0.35">
      <c r="A23" s="66" t="s">
        <v>244</v>
      </c>
      <c r="B23" s="66"/>
      <c r="C23" s="66"/>
      <c r="D23" s="67"/>
      <c r="E23" s="67"/>
      <c r="F23" s="67"/>
      <c r="G23" s="67"/>
      <c r="H23" s="67"/>
      <c r="I23" s="67"/>
      <c r="J23" s="67"/>
      <c r="K23" s="67"/>
      <c r="L23" s="67"/>
      <c r="M23" s="67"/>
      <c r="N23" s="87"/>
      <c r="O23" s="67"/>
      <c r="P23" s="67"/>
      <c r="Q23" s="67"/>
      <c r="R23" s="67"/>
      <c r="S23" s="67"/>
      <c r="T23" s="67"/>
      <c r="U23" s="67"/>
      <c r="V23" s="67"/>
      <c r="W23" s="67"/>
      <c r="X23" s="67"/>
      <c r="Y23" s="67"/>
      <c r="Z23" s="67"/>
      <c r="AA23" s="67"/>
      <c r="AB23" s="67"/>
      <c r="AC23" s="67"/>
      <c r="AD23" s="67"/>
      <c r="AE23" s="87"/>
      <c r="AF23" s="67"/>
      <c r="AG23" s="67"/>
      <c r="AH23" s="67"/>
      <c r="AI23" s="67"/>
      <c r="AJ23" s="67"/>
      <c r="AK23" s="67"/>
      <c r="AL23" s="67"/>
      <c r="AM23" s="67"/>
      <c r="AN23" s="67"/>
      <c r="AO23" s="67"/>
    </row>
    <row r="24" spans="1:41" s="56" customFormat="1" ht="20.25" customHeight="1" x14ac:dyDescent="0.35">
      <c r="A24" s="58" t="s">
        <v>182</v>
      </c>
      <c r="B24" s="58"/>
      <c r="C24" s="58"/>
      <c r="D24" s="68"/>
      <c r="E24" s="68"/>
      <c r="F24" s="68"/>
      <c r="G24" s="68"/>
      <c r="H24" s="68"/>
      <c r="I24" s="68"/>
      <c r="J24" s="68"/>
      <c r="K24" s="68"/>
      <c r="L24" s="68"/>
      <c r="M24" s="68"/>
      <c r="N24" s="69"/>
      <c r="O24" s="69"/>
      <c r="P24" s="69"/>
      <c r="Q24" s="69"/>
      <c r="R24" s="69"/>
      <c r="S24" s="68"/>
      <c r="T24" s="68"/>
      <c r="U24" s="68"/>
      <c r="V24" s="68"/>
      <c r="W24" s="68"/>
      <c r="X24" s="68"/>
      <c r="Y24" s="68"/>
      <c r="Z24" s="68"/>
      <c r="AA24" s="68"/>
      <c r="AB24" s="68"/>
      <c r="AC24" s="68"/>
      <c r="AD24" s="68"/>
      <c r="AE24" s="69"/>
      <c r="AF24" s="69"/>
      <c r="AG24" s="69"/>
      <c r="AH24" s="69"/>
      <c r="AI24" s="69"/>
      <c r="AJ24" s="69"/>
      <c r="AK24" s="69"/>
      <c r="AL24" s="69"/>
      <c r="AM24" s="69"/>
      <c r="AN24" s="69"/>
      <c r="AO24" s="69"/>
    </row>
    <row r="25" spans="1:41" s="116" customFormat="1" ht="15" customHeight="1" x14ac:dyDescent="0.35">
      <c r="A25" s="187"/>
      <c r="B25" s="286" t="s">
        <v>53</v>
      </c>
      <c r="C25" s="287"/>
      <c r="D25" s="287"/>
      <c r="E25" s="287"/>
      <c r="F25" s="287"/>
      <c r="G25" s="287"/>
      <c r="H25" s="287"/>
      <c r="I25" s="287"/>
      <c r="J25" s="287"/>
      <c r="K25" s="287"/>
      <c r="L25" s="287"/>
      <c r="M25" s="287"/>
      <c r="N25" s="288"/>
      <c r="O25" s="286" t="s">
        <v>54</v>
      </c>
      <c r="P25" s="287"/>
      <c r="Q25" s="287"/>
      <c r="R25" s="287"/>
      <c r="S25" s="287"/>
      <c r="T25" s="287"/>
      <c r="U25" s="287"/>
      <c r="V25" s="287"/>
      <c r="W25" s="287"/>
      <c r="X25" s="287"/>
      <c r="Y25" s="287"/>
      <c r="Z25" s="287"/>
      <c r="AA25" s="287"/>
      <c r="AB25" s="288"/>
      <c r="AC25" s="288" t="s">
        <v>60</v>
      </c>
      <c r="AD25" s="288"/>
      <c r="AE25" s="288"/>
      <c r="AF25" s="288"/>
      <c r="AG25" s="288"/>
      <c r="AH25" s="288"/>
      <c r="AI25" s="288"/>
      <c r="AJ25" s="288"/>
      <c r="AK25" s="288"/>
      <c r="AL25" s="288"/>
      <c r="AM25" s="287"/>
      <c r="AN25" s="287"/>
      <c r="AO25" s="287"/>
    </row>
    <row r="26" spans="1:41" s="116" customFormat="1" ht="44.15" customHeight="1" x14ac:dyDescent="0.35">
      <c r="A26" s="147" t="s">
        <v>36</v>
      </c>
      <c r="B26" s="55" t="s">
        <v>157</v>
      </c>
      <c r="C26" s="55" t="s">
        <v>158</v>
      </c>
      <c r="D26" s="55" t="s">
        <v>159</v>
      </c>
      <c r="E26" s="55" t="s">
        <v>160</v>
      </c>
      <c r="F26" s="55" t="s">
        <v>161</v>
      </c>
      <c r="G26" s="55" t="s">
        <v>162</v>
      </c>
      <c r="H26" s="55" t="s">
        <v>163</v>
      </c>
      <c r="I26" s="55" t="s">
        <v>164</v>
      </c>
      <c r="J26" s="55" t="s">
        <v>165</v>
      </c>
      <c r="K26" s="55" t="s">
        <v>166</v>
      </c>
      <c r="L26" s="55" t="s">
        <v>167</v>
      </c>
      <c r="M26" s="55" t="s">
        <v>168</v>
      </c>
      <c r="N26" s="55" t="s">
        <v>153</v>
      </c>
      <c r="O26" s="55" t="s">
        <v>169</v>
      </c>
      <c r="P26" s="55" t="s">
        <v>170</v>
      </c>
      <c r="Q26" s="55" t="s">
        <v>171</v>
      </c>
      <c r="R26" s="55" t="s">
        <v>172</v>
      </c>
      <c r="S26" s="55" t="s">
        <v>173</v>
      </c>
      <c r="T26" s="55" t="s">
        <v>174</v>
      </c>
      <c r="U26" s="55" t="s">
        <v>175</v>
      </c>
      <c r="V26" s="55" t="s">
        <v>176</v>
      </c>
      <c r="W26" s="55" t="s">
        <v>177</v>
      </c>
      <c r="X26" s="55" t="s">
        <v>178</v>
      </c>
      <c r="Y26" s="55" t="s">
        <v>179</v>
      </c>
      <c r="Z26" s="55" t="s">
        <v>180</v>
      </c>
      <c r="AA26" s="55" t="s">
        <v>181</v>
      </c>
      <c r="AB26" s="55" t="s">
        <v>154</v>
      </c>
      <c r="AC26" s="55" t="s">
        <v>61</v>
      </c>
      <c r="AD26" s="55" t="s">
        <v>62</v>
      </c>
      <c r="AE26" s="55" t="s">
        <v>63</v>
      </c>
      <c r="AF26" s="55" t="s">
        <v>64</v>
      </c>
      <c r="AG26" s="55" t="s">
        <v>65</v>
      </c>
      <c r="AH26" s="55" t="s">
        <v>66</v>
      </c>
      <c r="AI26" s="55" t="s">
        <v>67</v>
      </c>
      <c r="AJ26" s="55" t="s">
        <v>68</v>
      </c>
      <c r="AK26" s="55" t="s">
        <v>69</v>
      </c>
      <c r="AL26" s="55" t="s">
        <v>70</v>
      </c>
      <c r="AM26" s="55" t="s">
        <v>71</v>
      </c>
      <c r="AN26" s="55" t="s">
        <v>72</v>
      </c>
      <c r="AO26" s="143" t="s">
        <v>73</v>
      </c>
    </row>
    <row r="27" spans="1:41" s="41" customFormat="1" ht="15" customHeight="1" x14ac:dyDescent="0.35">
      <c r="A27" s="150" t="s">
        <v>40</v>
      </c>
      <c r="B27" s="151">
        <v>53355</v>
      </c>
      <c r="C27" s="151">
        <v>45448</v>
      </c>
      <c r="D27" s="152">
        <v>47483</v>
      </c>
      <c r="E27" s="152">
        <v>48907</v>
      </c>
      <c r="F27" s="152">
        <v>51554</v>
      </c>
      <c r="G27" s="152">
        <v>46832</v>
      </c>
      <c r="H27" s="152">
        <v>49495</v>
      </c>
      <c r="I27" s="152">
        <v>42541</v>
      </c>
      <c r="J27" s="152">
        <v>47074</v>
      </c>
      <c r="K27" s="152">
        <v>51123</v>
      </c>
      <c r="L27" s="152">
        <v>48045</v>
      </c>
      <c r="M27" s="152">
        <v>43141</v>
      </c>
      <c r="N27" s="152">
        <f>SUM(B27:M27)/12</f>
        <v>47916.5</v>
      </c>
      <c r="O27" s="152">
        <v>39640</v>
      </c>
      <c r="P27" s="152">
        <v>34720</v>
      </c>
      <c r="Q27" s="152">
        <v>37431</v>
      </c>
      <c r="R27" s="152">
        <v>42831</v>
      </c>
      <c r="S27" s="152">
        <v>44319</v>
      </c>
      <c r="T27" s="152">
        <v>39851</v>
      </c>
      <c r="U27" s="152">
        <v>46185</v>
      </c>
      <c r="V27" s="152">
        <v>48744</v>
      </c>
      <c r="W27" s="152">
        <v>47623</v>
      </c>
      <c r="X27" s="152">
        <v>44868</v>
      </c>
      <c r="Y27" s="152">
        <v>50128</v>
      </c>
      <c r="Z27" s="152">
        <v>45893</v>
      </c>
      <c r="AA27" s="152">
        <v>53753</v>
      </c>
      <c r="AB27" s="153">
        <f>SUM(O27:AA27)/13</f>
        <v>44306.615384615383</v>
      </c>
      <c r="AC27" s="154">
        <f>(O27-D27)/D27</f>
        <v>-0.16517490470273571</v>
      </c>
      <c r="AD27" s="154">
        <f t="shared" ref="AD27" si="22">(P27-E27)/E27</f>
        <v>-0.29008117447400167</v>
      </c>
      <c r="AE27" s="154">
        <f t="shared" ref="AE27" si="23">(Q27-F27)/F27</f>
        <v>-0.27394576560499673</v>
      </c>
      <c r="AF27" s="154">
        <f t="shared" ref="AF27" si="24">(R27-G27)/G27</f>
        <v>-8.5433037239494358E-2</v>
      </c>
      <c r="AG27" s="154">
        <f t="shared" ref="AG27" si="25">(S27-H27)/H27</f>
        <v>-0.10457621982018386</v>
      </c>
      <c r="AH27" s="154">
        <f t="shared" ref="AH27" si="26">(T27-I27)/I27</f>
        <v>-6.3233116287816457E-2</v>
      </c>
      <c r="AI27" s="154">
        <f t="shared" ref="AI27" si="27">(U27-J27)/J27</f>
        <v>-1.8885159536049623E-2</v>
      </c>
      <c r="AJ27" s="154">
        <f t="shared" ref="AJ27" si="28">(V27-K27)/K27</f>
        <v>-4.6534827768323454E-2</v>
      </c>
      <c r="AK27" s="126">
        <f t="shared" ref="AK27" si="29">(W27-L27)/L27</f>
        <v>-8.783432198980123E-3</v>
      </c>
      <c r="AL27" s="154">
        <f t="shared" ref="AL27" si="30">(X27-M27)/M27</f>
        <v>4.0031524535824391E-2</v>
      </c>
      <c r="AM27" s="155">
        <f>(Y27-B27)/B27</f>
        <v>-6.0481679317777155E-2</v>
      </c>
      <c r="AN27" s="155">
        <f>(Z27-C27)/C27</f>
        <v>9.7914099630346772E-3</v>
      </c>
      <c r="AO27" s="155">
        <f>(AA27-D27)/D27</f>
        <v>0.13204725901901734</v>
      </c>
    </row>
    <row r="28" spans="1:41" s="159" customFormat="1" ht="15" customHeight="1" x14ac:dyDescent="0.4">
      <c r="A28" s="150" t="s">
        <v>41</v>
      </c>
      <c r="B28" s="156" t="s">
        <v>56</v>
      </c>
      <c r="C28" s="156" t="s">
        <v>56</v>
      </c>
      <c r="D28" s="157" t="s">
        <v>56</v>
      </c>
      <c r="E28" s="157" t="s">
        <v>56</v>
      </c>
      <c r="F28" s="157" t="s">
        <v>56</v>
      </c>
      <c r="G28" s="157" t="s">
        <v>56</v>
      </c>
      <c r="H28" s="157" t="s">
        <v>56</v>
      </c>
      <c r="I28" s="157" t="s">
        <v>56</v>
      </c>
      <c r="J28" s="157" t="s">
        <v>56</v>
      </c>
      <c r="K28" s="157" t="s">
        <v>56</v>
      </c>
      <c r="L28" s="157" t="s">
        <v>56</v>
      </c>
      <c r="M28" s="157" t="s">
        <v>56</v>
      </c>
      <c r="N28" s="126" t="s">
        <v>56</v>
      </c>
      <c r="O28" s="157" t="s">
        <v>56</v>
      </c>
      <c r="P28" s="157" t="s">
        <v>56</v>
      </c>
      <c r="Q28" s="157" t="s">
        <v>56</v>
      </c>
      <c r="R28" s="157" t="s">
        <v>56</v>
      </c>
      <c r="S28" s="157" t="s">
        <v>56</v>
      </c>
      <c r="T28" s="157" t="s">
        <v>56</v>
      </c>
      <c r="U28" s="157" t="s">
        <v>56</v>
      </c>
      <c r="V28" s="157" t="s">
        <v>56</v>
      </c>
      <c r="W28" s="157" t="s">
        <v>56</v>
      </c>
      <c r="X28" s="157" t="s">
        <v>56</v>
      </c>
      <c r="Y28" s="157" t="s">
        <v>56</v>
      </c>
      <c r="Z28" s="157" t="s">
        <v>56</v>
      </c>
      <c r="AA28" s="157" t="s">
        <v>56</v>
      </c>
      <c r="AB28" s="125" t="s">
        <v>56</v>
      </c>
      <c r="AC28" s="157" t="s">
        <v>56</v>
      </c>
      <c r="AD28" s="157" t="s">
        <v>56</v>
      </c>
      <c r="AE28" s="157" t="s">
        <v>56</v>
      </c>
      <c r="AF28" s="157" t="s">
        <v>56</v>
      </c>
      <c r="AG28" s="157" t="s">
        <v>56</v>
      </c>
      <c r="AH28" s="157" t="s">
        <v>56</v>
      </c>
      <c r="AI28" s="157" t="s">
        <v>56</v>
      </c>
      <c r="AJ28" s="157" t="s">
        <v>56</v>
      </c>
      <c r="AK28" s="157" t="s">
        <v>56</v>
      </c>
      <c r="AL28" s="157" t="s">
        <v>56</v>
      </c>
      <c r="AM28" s="158" t="s">
        <v>56</v>
      </c>
      <c r="AN28" s="158" t="s">
        <v>56</v>
      </c>
      <c r="AO28" s="158" t="s">
        <v>56</v>
      </c>
    </row>
    <row r="29" spans="1:41" s="41" customFormat="1" ht="15" customHeight="1" x14ac:dyDescent="0.35">
      <c r="A29" s="150" t="s">
        <v>29</v>
      </c>
      <c r="B29" s="151">
        <v>3419</v>
      </c>
      <c r="C29" s="151">
        <v>2753</v>
      </c>
      <c r="D29" s="160">
        <v>2868</v>
      </c>
      <c r="E29" s="160">
        <v>3165</v>
      </c>
      <c r="F29" s="160">
        <v>3386</v>
      </c>
      <c r="G29" s="160">
        <v>2829</v>
      </c>
      <c r="H29" s="160">
        <v>3041</v>
      </c>
      <c r="I29" s="160">
        <v>2706</v>
      </c>
      <c r="J29" s="160">
        <v>2770</v>
      </c>
      <c r="K29" s="160">
        <v>3310</v>
      </c>
      <c r="L29" s="160">
        <v>2983</v>
      </c>
      <c r="M29" s="160">
        <v>2607</v>
      </c>
      <c r="N29" s="160">
        <f>SUM(B29:M29)/12</f>
        <v>2986.4166666666665</v>
      </c>
      <c r="O29" s="160">
        <v>2615</v>
      </c>
      <c r="P29" s="160">
        <v>2827</v>
      </c>
      <c r="Q29" s="160">
        <v>3086</v>
      </c>
      <c r="R29" s="160">
        <v>3142</v>
      </c>
      <c r="S29" s="160">
        <v>2883</v>
      </c>
      <c r="T29" s="160">
        <v>2581</v>
      </c>
      <c r="U29" s="160">
        <v>3058</v>
      </c>
      <c r="V29" s="160">
        <v>3082</v>
      </c>
      <c r="W29" s="160">
        <v>3097</v>
      </c>
      <c r="X29" s="160">
        <v>2664</v>
      </c>
      <c r="Y29" s="160">
        <v>2906</v>
      </c>
      <c r="Z29" s="160">
        <v>2747</v>
      </c>
      <c r="AA29" s="160">
        <v>3217</v>
      </c>
      <c r="AB29" s="153">
        <f>SUM(O29:AA29)/13</f>
        <v>2915.7692307692309</v>
      </c>
      <c r="AC29" s="161">
        <f>(O29-D29)/D29</f>
        <v>-8.8214783821478376E-2</v>
      </c>
      <c r="AD29" s="161">
        <f t="shared" ref="AD29" si="31">(P29-E29)/E29</f>
        <v>-0.10679304897314376</v>
      </c>
      <c r="AE29" s="161">
        <f t="shared" ref="AE29" si="32">(Q29-F29)/F29</f>
        <v>-8.8600118133490849E-2</v>
      </c>
      <c r="AF29" s="161">
        <f t="shared" ref="AF29" si="33">(R29-G29)/G29</f>
        <v>0.11063980205019441</v>
      </c>
      <c r="AG29" s="161">
        <f t="shared" ref="AG29" si="34">(S29-H29)/H29</f>
        <v>-5.1956593225912527E-2</v>
      </c>
      <c r="AH29" s="161">
        <f t="shared" ref="AH29" si="35">(T29-I29)/I29</f>
        <v>-4.6193643754619367E-2</v>
      </c>
      <c r="AI29" s="161">
        <f t="shared" ref="AI29" si="36">(U29-J29)/J29</f>
        <v>0.10397111913357401</v>
      </c>
      <c r="AJ29" s="161">
        <f t="shared" ref="AJ29" si="37">(V29-K29)/K29</f>
        <v>-6.8882175226586101E-2</v>
      </c>
      <c r="AK29" s="161">
        <f t="shared" ref="AK29" si="38">(W29-L29)/L29</f>
        <v>3.8216560509554139E-2</v>
      </c>
      <c r="AL29" s="161">
        <f t="shared" ref="AL29" si="39">(X29-M29)/M29</f>
        <v>2.1864211737629459E-2</v>
      </c>
      <c r="AM29" s="162">
        <f>(Y29-B29)/B29</f>
        <v>-0.15004387247733256</v>
      </c>
      <c r="AN29" s="280">
        <f>(Z29-C29)/C29</f>
        <v>-2.179440610243371E-3</v>
      </c>
      <c r="AO29" s="162">
        <f>(AA29-D29)/D29</f>
        <v>0.12168758716875872</v>
      </c>
    </row>
    <row r="30" spans="1:41" s="159" customFormat="1" ht="15" customHeight="1" x14ac:dyDescent="0.4">
      <c r="A30" s="150" t="s">
        <v>42</v>
      </c>
      <c r="B30" s="156" t="s">
        <v>56</v>
      </c>
      <c r="C30" s="156" t="s">
        <v>56</v>
      </c>
      <c r="D30" s="163" t="s">
        <v>56</v>
      </c>
      <c r="E30" s="163" t="s">
        <v>56</v>
      </c>
      <c r="F30" s="163" t="s">
        <v>56</v>
      </c>
      <c r="G30" s="163" t="s">
        <v>56</v>
      </c>
      <c r="H30" s="163" t="s">
        <v>56</v>
      </c>
      <c r="I30" s="163" t="s">
        <v>56</v>
      </c>
      <c r="J30" s="163" t="s">
        <v>56</v>
      </c>
      <c r="K30" s="163" t="s">
        <v>56</v>
      </c>
      <c r="L30" s="163" t="s">
        <v>56</v>
      </c>
      <c r="M30" s="163" t="s">
        <v>56</v>
      </c>
      <c r="N30" s="126" t="s">
        <v>56</v>
      </c>
      <c r="O30" s="163" t="s">
        <v>56</v>
      </c>
      <c r="P30" s="163" t="s">
        <v>56</v>
      </c>
      <c r="Q30" s="163" t="s">
        <v>56</v>
      </c>
      <c r="R30" s="163" t="s">
        <v>56</v>
      </c>
      <c r="S30" s="163" t="s">
        <v>56</v>
      </c>
      <c r="T30" s="163" t="s">
        <v>56</v>
      </c>
      <c r="U30" s="163" t="s">
        <v>56</v>
      </c>
      <c r="V30" s="163" t="s">
        <v>56</v>
      </c>
      <c r="W30" s="163" t="s">
        <v>56</v>
      </c>
      <c r="X30" s="163" t="s">
        <v>56</v>
      </c>
      <c r="Y30" s="163" t="s">
        <v>56</v>
      </c>
      <c r="Z30" s="163" t="s">
        <v>56</v>
      </c>
      <c r="AA30" s="163" t="s">
        <v>56</v>
      </c>
      <c r="AB30" s="125" t="s">
        <v>56</v>
      </c>
      <c r="AC30" s="163" t="s">
        <v>56</v>
      </c>
      <c r="AD30" s="163" t="s">
        <v>56</v>
      </c>
      <c r="AE30" s="163" t="s">
        <v>56</v>
      </c>
      <c r="AF30" s="163" t="s">
        <v>56</v>
      </c>
      <c r="AG30" s="163" t="s">
        <v>56</v>
      </c>
      <c r="AH30" s="163" t="s">
        <v>56</v>
      </c>
      <c r="AI30" s="163" t="s">
        <v>56</v>
      </c>
      <c r="AJ30" s="163" t="s">
        <v>56</v>
      </c>
      <c r="AK30" s="163" t="s">
        <v>56</v>
      </c>
      <c r="AL30" s="163" t="s">
        <v>56</v>
      </c>
      <c r="AM30" s="164" t="s">
        <v>56</v>
      </c>
      <c r="AN30" s="164" t="s">
        <v>56</v>
      </c>
      <c r="AO30" s="164" t="s">
        <v>56</v>
      </c>
    </row>
    <row r="31" spans="1:41" s="41" customFormat="1" ht="15" customHeight="1" x14ac:dyDescent="0.35">
      <c r="A31" s="150" t="s">
        <v>30</v>
      </c>
      <c r="B31" s="156">
        <v>0</v>
      </c>
      <c r="C31" s="156">
        <v>0</v>
      </c>
      <c r="D31" s="153">
        <v>0</v>
      </c>
      <c r="E31" s="153">
        <v>0</v>
      </c>
      <c r="F31" s="153">
        <v>0</v>
      </c>
      <c r="G31" s="153">
        <v>0</v>
      </c>
      <c r="H31" s="153">
        <v>0</v>
      </c>
      <c r="I31" s="153">
        <v>0</v>
      </c>
      <c r="J31" s="153">
        <v>0</v>
      </c>
      <c r="K31" s="153">
        <v>0</v>
      </c>
      <c r="L31" s="153">
        <v>0</v>
      </c>
      <c r="M31" s="153">
        <v>0</v>
      </c>
      <c r="N31" s="153">
        <v>0</v>
      </c>
      <c r="O31" s="153">
        <v>0</v>
      </c>
      <c r="P31" s="153">
        <v>0</v>
      </c>
      <c r="Q31" s="153">
        <v>0</v>
      </c>
      <c r="R31" s="153">
        <v>0</v>
      </c>
      <c r="S31" s="153">
        <v>0</v>
      </c>
      <c r="T31" s="153">
        <v>0</v>
      </c>
      <c r="U31" s="153">
        <v>0</v>
      </c>
      <c r="V31" s="153">
        <v>0</v>
      </c>
      <c r="W31" s="153">
        <v>0</v>
      </c>
      <c r="X31" s="153">
        <v>0</v>
      </c>
      <c r="Y31" s="153">
        <v>0</v>
      </c>
      <c r="Z31" s="153">
        <v>0</v>
      </c>
      <c r="AA31" s="153">
        <v>0</v>
      </c>
      <c r="AB31" s="153">
        <v>0</v>
      </c>
      <c r="AC31" s="161" t="s">
        <v>56</v>
      </c>
      <c r="AD31" s="161" t="s">
        <v>56</v>
      </c>
      <c r="AE31" s="161" t="s">
        <v>56</v>
      </c>
      <c r="AF31" s="161" t="s">
        <v>56</v>
      </c>
      <c r="AG31" s="161" t="s">
        <v>56</v>
      </c>
      <c r="AH31" s="161" t="s">
        <v>56</v>
      </c>
      <c r="AI31" s="161" t="s">
        <v>56</v>
      </c>
      <c r="AJ31" s="161" t="s">
        <v>56</v>
      </c>
      <c r="AK31" s="161" t="s">
        <v>56</v>
      </c>
      <c r="AL31" s="161" t="s">
        <v>56</v>
      </c>
      <c r="AM31" s="162" t="s">
        <v>56</v>
      </c>
      <c r="AN31" s="162" t="s">
        <v>56</v>
      </c>
      <c r="AO31" s="162" t="s">
        <v>56</v>
      </c>
    </row>
    <row r="32" spans="1:41" s="41" customFormat="1" ht="15" customHeight="1" x14ac:dyDescent="0.35">
      <c r="A32" s="243" t="s">
        <v>31</v>
      </c>
      <c r="B32" s="244">
        <v>57114</v>
      </c>
      <c r="C32" s="244">
        <v>48921</v>
      </c>
      <c r="D32" s="245">
        <v>51700</v>
      </c>
      <c r="E32" s="245">
        <v>52382</v>
      </c>
      <c r="F32" s="245">
        <v>55689</v>
      </c>
      <c r="G32" s="245">
        <v>50627</v>
      </c>
      <c r="H32" s="245">
        <v>53348</v>
      </c>
      <c r="I32" s="245">
        <v>50551</v>
      </c>
      <c r="J32" s="245">
        <v>52583</v>
      </c>
      <c r="K32" s="245">
        <v>57351</v>
      </c>
      <c r="L32" s="245">
        <v>52705</v>
      </c>
      <c r="M32" s="245">
        <v>49797</v>
      </c>
      <c r="N32" s="245">
        <f>SUM(B32:M32)/12</f>
        <v>52730.666666666664</v>
      </c>
      <c r="O32" s="245">
        <v>42081</v>
      </c>
      <c r="P32" s="245">
        <v>28155</v>
      </c>
      <c r="Q32" s="245">
        <v>34936</v>
      </c>
      <c r="R32" s="245">
        <v>41577</v>
      </c>
      <c r="S32" s="245">
        <v>47378</v>
      </c>
      <c r="T32" s="245">
        <v>43852</v>
      </c>
      <c r="U32" s="245">
        <v>49256</v>
      </c>
      <c r="V32" s="245">
        <v>53669</v>
      </c>
      <c r="W32" s="245">
        <v>61370</v>
      </c>
      <c r="X32" s="245">
        <v>64523</v>
      </c>
      <c r="Y32" s="245">
        <v>70898</v>
      </c>
      <c r="Z32" s="245">
        <v>64131</v>
      </c>
      <c r="AA32" s="245">
        <v>74052</v>
      </c>
      <c r="AB32" s="246">
        <f>SUM(O32:AA32)/13</f>
        <v>51990.615384615383</v>
      </c>
      <c r="AC32" s="247">
        <f>(O32-D32)/D32</f>
        <v>-0.18605415860735008</v>
      </c>
      <c r="AD32" s="247">
        <f t="shared" ref="AD32" si="40">(P32-E32)/E32</f>
        <v>-0.46250620442136614</v>
      </c>
      <c r="AE32" s="247">
        <f t="shared" ref="AE32" si="41">(Q32-F32)/F32</f>
        <v>-0.37265887338612652</v>
      </c>
      <c r="AF32" s="247">
        <f t="shared" ref="AF32" si="42">(R32-G32)/G32</f>
        <v>-0.17875837003970213</v>
      </c>
      <c r="AG32" s="247">
        <f t="shared" ref="AG32" si="43">(S32-H32)/H32</f>
        <v>-0.11190672565044613</v>
      </c>
      <c r="AH32" s="247">
        <f t="shared" ref="AH32" si="44">(T32-I32)/I32</f>
        <v>-0.13251963363731678</v>
      </c>
      <c r="AI32" s="247">
        <f t="shared" ref="AI32" si="45">(U32-J32)/J32</f>
        <v>-6.32713995017401E-2</v>
      </c>
      <c r="AJ32" s="247">
        <f t="shared" ref="AJ32" si="46">(V32-K32)/K32</f>
        <v>-6.4201147320883681E-2</v>
      </c>
      <c r="AK32" s="247">
        <f t="shared" ref="AK32" si="47">(W32-L32)/L32</f>
        <v>0.16440565411251304</v>
      </c>
      <c r="AL32" s="247">
        <f t="shared" ref="AL32" si="48">(X32-M32)/M32</f>
        <v>0.29572062574050645</v>
      </c>
      <c r="AM32" s="248">
        <f>(Y32-B32)/B32</f>
        <v>0.24134187764821236</v>
      </c>
      <c r="AN32" s="248">
        <f>(Z32-C32)/C32</f>
        <v>0.31090942540013489</v>
      </c>
      <c r="AO32" s="248">
        <f>(AA32-D32)/D32</f>
        <v>0.43234042553191487</v>
      </c>
    </row>
    <row r="33" spans="1:41" ht="17.25" customHeight="1" x14ac:dyDescent="0.35">
      <c r="A33" s="59" t="s">
        <v>32</v>
      </c>
      <c r="B33" s="59"/>
      <c r="C33" s="59"/>
      <c r="D33" s="3"/>
      <c r="E33" s="3"/>
      <c r="F33" s="3"/>
      <c r="G33" s="3"/>
      <c r="H33" s="3"/>
      <c r="I33" s="3"/>
      <c r="J33" s="3"/>
      <c r="K33" s="3"/>
      <c r="L33" s="3"/>
      <c r="M33" s="3"/>
      <c r="N33" s="84"/>
      <c r="O33" s="3"/>
      <c r="P33" s="3"/>
      <c r="Q33" s="3"/>
      <c r="R33" s="3"/>
      <c r="S33" s="3"/>
      <c r="T33" s="3"/>
      <c r="U33" s="3"/>
      <c r="V33" s="3"/>
      <c r="W33" s="3"/>
      <c r="X33" s="3"/>
      <c r="Y33" s="3"/>
      <c r="Z33" s="3"/>
      <c r="AA33" s="3"/>
      <c r="AB33" s="3"/>
      <c r="AC33" s="3"/>
      <c r="AD33" s="3"/>
      <c r="AE33" s="85"/>
      <c r="AF33" s="4"/>
      <c r="AG33" s="4"/>
      <c r="AH33" s="4"/>
      <c r="AI33" s="4"/>
      <c r="AJ33" s="4"/>
      <c r="AK33" s="4"/>
      <c r="AL33" s="4"/>
      <c r="AM33" s="4"/>
      <c r="AN33" s="4"/>
      <c r="AO33" s="4"/>
    </row>
    <row r="34" spans="1:41" s="32" customFormat="1" ht="12" customHeight="1" x14ac:dyDescent="0.4">
      <c r="A34" s="62" t="s">
        <v>38</v>
      </c>
      <c r="B34" s="62"/>
      <c r="C34" s="62"/>
      <c r="D34" s="30"/>
      <c r="E34" s="30"/>
      <c r="F34" s="30"/>
      <c r="G34" s="30"/>
      <c r="H34" s="30"/>
      <c r="I34" s="30"/>
      <c r="J34" s="30"/>
      <c r="K34" s="30"/>
      <c r="L34" s="30"/>
      <c r="M34" s="30"/>
      <c r="N34" s="63"/>
      <c r="O34" s="30"/>
      <c r="P34" s="30"/>
      <c r="Q34" s="30"/>
      <c r="R34" s="30"/>
      <c r="S34" s="30"/>
      <c r="T34" s="30"/>
      <c r="U34" s="30"/>
      <c r="V34" s="30"/>
      <c r="W34" s="30"/>
      <c r="X34" s="30"/>
      <c r="Y34" s="30"/>
      <c r="Z34" s="30"/>
      <c r="AA34" s="30"/>
      <c r="AB34" s="30"/>
      <c r="AC34" s="30"/>
      <c r="AD34" s="30"/>
      <c r="AE34" s="64"/>
      <c r="AF34" s="31"/>
      <c r="AG34" s="31"/>
      <c r="AH34" s="31"/>
      <c r="AI34" s="31"/>
      <c r="AJ34" s="31"/>
      <c r="AK34" s="31"/>
      <c r="AL34" s="31"/>
      <c r="AM34" s="31"/>
      <c r="AN34" s="31"/>
      <c r="AO34" s="31"/>
    </row>
    <row r="35" spans="1:41" ht="12" customHeight="1" x14ac:dyDescent="0.35">
      <c r="A35" s="62" t="s">
        <v>33</v>
      </c>
      <c r="B35" s="62"/>
      <c r="C35" s="62"/>
      <c r="D35" s="3"/>
      <c r="E35" s="3"/>
      <c r="F35" s="3"/>
      <c r="G35" s="3"/>
      <c r="H35" s="3"/>
      <c r="I35" s="3"/>
      <c r="J35" s="3"/>
      <c r="K35" s="3"/>
      <c r="L35" s="3"/>
      <c r="M35" s="3"/>
      <c r="N35" s="84"/>
      <c r="O35" s="3"/>
      <c r="P35" s="3"/>
      <c r="Q35" s="3"/>
      <c r="R35" s="3"/>
      <c r="S35" s="3"/>
      <c r="T35" s="3"/>
      <c r="U35" s="3"/>
      <c r="V35" s="3"/>
      <c r="W35" s="3"/>
      <c r="X35" s="3"/>
      <c r="Y35" s="3"/>
      <c r="Z35" s="3"/>
      <c r="AA35" s="3"/>
      <c r="AB35" s="3"/>
      <c r="AC35" s="3"/>
      <c r="AD35" s="3"/>
      <c r="AE35" s="85"/>
      <c r="AF35" s="4"/>
      <c r="AG35" s="4"/>
      <c r="AH35" s="4"/>
      <c r="AI35" s="4"/>
      <c r="AJ35" s="4"/>
      <c r="AK35" s="4"/>
      <c r="AL35" s="4"/>
      <c r="AM35" s="4"/>
      <c r="AN35" s="4"/>
      <c r="AO35" s="4"/>
    </row>
    <row r="36" spans="1:41" ht="12" customHeight="1" x14ac:dyDescent="0.35">
      <c r="A36" s="62" t="s">
        <v>34</v>
      </c>
      <c r="B36" s="62"/>
      <c r="C36" s="62"/>
      <c r="D36" s="3"/>
      <c r="E36" s="3"/>
      <c r="F36" s="3"/>
      <c r="G36" s="3"/>
      <c r="H36" s="3"/>
      <c r="I36" s="3"/>
      <c r="J36" s="3"/>
      <c r="K36" s="3"/>
      <c r="L36" s="3"/>
      <c r="M36" s="3"/>
      <c r="N36" s="84"/>
      <c r="O36" s="3"/>
      <c r="P36" s="3"/>
      <c r="Q36" s="3"/>
      <c r="R36" s="3"/>
      <c r="S36" s="3"/>
      <c r="T36" s="3"/>
      <c r="U36" s="3"/>
      <c r="V36" s="3"/>
      <c r="W36" s="3"/>
      <c r="X36" s="3"/>
      <c r="Y36" s="3"/>
      <c r="Z36" s="3"/>
      <c r="AA36" s="3"/>
      <c r="AB36" s="3"/>
      <c r="AC36" s="3"/>
      <c r="AD36" s="3"/>
      <c r="AE36" s="85"/>
      <c r="AF36" s="4"/>
      <c r="AG36" s="4"/>
      <c r="AH36" s="4"/>
      <c r="AI36" s="4"/>
      <c r="AJ36" s="4"/>
      <c r="AK36" s="4"/>
      <c r="AL36" s="4"/>
      <c r="AM36" s="4"/>
      <c r="AN36" s="4"/>
      <c r="AO36" s="4"/>
    </row>
    <row r="37" spans="1:41" ht="12" customHeight="1" x14ac:dyDescent="0.35">
      <c r="A37" s="62" t="s">
        <v>51</v>
      </c>
      <c r="B37" s="62"/>
      <c r="C37" s="62"/>
      <c r="D37" s="3"/>
      <c r="E37" s="3"/>
      <c r="F37" s="3"/>
      <c r="G37" s="3"/>
      <c r="H37" s="3"/>
      <c r="I37" s="3"/>
      <c r="J37" s="3"/>
      <c r="K37" s="3"/>
      <c r="L37" s="3"/>
      <c r="M37" s="3"/>
      <c r="N37" s="84"/>
      <c r="O37" s="3"/>
      <c r="P37" s="3"/>
      <c r="Q37" s="3"/>
      <c r="R37" s="3"/>
      <c r="S37" s="3"/>
      <c r="T37" s="3"/>
      <c r="U37" s="3"/>
      <c r="V37" s="3"/>
      <c r="W37" s="3"/>
      <c r="X37" s="3"/>
      <c r="Y37" s="3"/>
      <c r="Z37" s="3"/>
      <c r="AA37" s="3"/>
      <c r="AB37" s="3"/>
      <c r="AC37" s="3"/>
      <c r="AD37" s="3"/>
      <c r="AE37" s="85"/>
      <c r="AF37" s="4"/>
      <c r="AG37" s="4"/>
      <c r="AH37" s="4"/>
      <c r="AI37" s="4"/>
      <c r="AJ37" s="4"/>
      <c r="AK37" s="4"/>
      <c r="AL37" s="4"/>
      <c r="AM37" s="4"/>
      <c r="AN37" s="4"/>
      <c r="AO37" s="4"/>
    </row>
    <row r="38" spans="1:41" s="7" customFormat="1" ht="12" customHeight="1" x14ac:dyDescent="0.35">
      <c r="A38" s="285" t="s">
        <v>136</v>
      </c>
      <c r="B38" s="285"/>
      <c r="C38" s="285"/>
      <c r="D38" s="285"/>
      <c r="E38" s="107"/>
      <c r="F38" s="107"/>
      <c r="G38" s="107"/>
      <c r="H38" s="39"/>
      <c r="I38" s="39"/>
      <c r="J38" s="39"/>
      <c r="K38" s="39"/>
      <c r="L38" s="39"/>
      <c r="M38" s="39"/>
      <c r="N38" s="84"/>
      <c r="O38" s="39"/>
      <c r="P38" s="39"/>
      <c r="Q38" s="39"/>
      <c r="R38" s="39"/>
      <c r="S38" s="39"/>
      <c r="T38" s="39"/>
      <c r="U38" s="39"/>
      <c r="V38" s="39"/>
      <c r="W38" s="39"/>
      <c r="X38" s="39"/>
      <c r="Y38" s="39"/>
      <c r="Z38" s="39"/>
      <c r="AA38" s="39"/>
      <c r="AB38" s="39"/>
      <c r="AC38" s="39"/>
      <c r="AD38" s="39"/>
      <c r="AE38" s="85"/>
      <c r="AF38" s="40"/>
      <c r="AG38" s="40"/>
      <c r="AH38" s="40"/>
      <c r="AI38" s="40"/>
      <c r="AJ38" s="40"/>
      <c r="AK38" s="40"/>
      <c r="AL38" s="40"/>
      <c r="AM38" s="40"/>
      <c r="AN38" s="40"/>
      <c r="AO38" s="40"/>
    </row>
    <row r="39" spans="1:41" ht="12" customHeight="1" x14ac:dyDescent="0.35">
      <c r="A39" s="89" t="s">
        <v>57</v>
      </c>
      <c r="B39" s="62"/>
      <c r="C39" s="62"/>
      <c r="D39" s="3"/>
      <c r="E39" s="3"/>
      <c r="F39" s="3"/>
      <c r="G39" s="3"/>
      <c r="H39" s="3"/>
      <c r="I39" s="3"/>
      <c r="J39" s="3"/>
      <c r="K39" s="3"/>
      <c r="L39" s="3"/>
      <c r="M39" s="3"/>
      <c r="N39" s="84"/>
      <c r="O39" s="3"/>
      <c r="P39" s="3"/>
      <c r="Q39" s="3"/>
      <c r="R39" s="3"/>
      <c r="S39" s="3"/>
      <c r="T39" s="3"/>
      <c r="U39" s="3"/>
      <c r="V39" s="3"/>
      <c r="W39" s="3"/>
      <c r="X39" s="3"/>
      <c r="Y39" s="3"/>
      <c r="Z39" s="3"/>
      <c r="AA39" s="3"/>
      <c r="AB39" s="3"/>
      <c r="AC39" s="3"/>
      <c r="AD39" s="3"/>
      <c r="AE39" s="85"/>
      <c r="AF39" s="4"/>
      <c r="AG39" s="4"/>
      <c r="AH39" s="4"/>
      <c r="AI39" s="4"/>
      <c r="AJ39" s="4"/>
      <c r="AK39" s="4"/>
      <c r="AL39" s="4"/>
      <c r="AM39" s="4"/>
      <c r="AN39" s="4"/>
      <c r="AO39" s="4"/>
    </row>
    <row r="40" spans="1:41" ht="12" customHeight="1" x14ac:dyDescent="0.35">
      <c r="A40" s="89" t="s">
        <v>242</v>
      </c>
      <c r="B40" s="89"/>
      <c r="C40" s="89"/>
      <c r="D40" s="3"/>
      <c r="E40" s="3"/>
      <c r="F40" s="3"/>
      <c r="G40" s="3"/>
      <c r="H40" s="3"/>
      <c r="I40" s="3"/>
      <c r="J40" s="3"/>
      <c r="K40" s="3"/>
      <c r="L40" s="3"/>
      <c r="M40" s="3"/>
      <c r="N40" s="85"/>
      <c r="O40" s="3"/>
      <c r="P40" s="3"/>
      <c r="Q40" s="3"/>
      <c r="R40" s="3"/>
      <c r="S40" s="3"/>
      <c r="T40" s="3"/>
      <c r="U40" s="3"/>
      <c r="V40" s="3"/>
      <c r="W40" s="3"/>
      <c r="X40" s="3"/>
      <c r="Y40" s="3"/>
      <c r="Z40" s="3"/>
      <c r="AA40" s="3"/>
      <c r="AB40" s="3"/>
      <c r="AC40" s="3"/>
      <c r="AD40" s="3"/>
      <c r="AE40" s="85"/>
      <c r="AF40" s="2"/>
      <c r="AG40" s="2"/>
      <c r="AH40" s="2"/>
      <c r="AI40" s="2"/>
      <c r="AJ40" s="2"/>
      <c r="AK40" s="2"/>
      <c r="AL40" s="2"/>
      <c r="AM40" s="2"/>
      <c r="AN40" s="2"/>
      <c r="AO40" s="2"/>
    </row>
    <row r="41" spans="1:41" s="7" customFormat="1" ht="12" customHeight="1" x14ac:dyDescent="0.35">
      <c r="A41" s="89" t="s">
        <v>55</v>
      </c>
      <c r="B41" s="89"/>
      <c r="C41" s="89"/>
      <c r="D41" s="3"/>
      <c r="E41" s="3"/>
      <c r="F41" s="3"/>
      <c r="G41" s="3"/>
      <c r="H41" s="3"/>
      <c r="I41" s="3"/>
      <c r="J41" s="3"/>
      <c r="K41" s="3"/>
      <c r="L41" s="3"/>
      <c r="M41" s="3"/>
      <c r="N41" s="85"/>
      <c r="O41" s="3"/>
      <c r="P41" s="3"/>
      <c r="Q41" s="3"/>
      <c r="R41" s="3"/>
      <c r="S41" s="3"/>
      <c r="T41" s="3"/>
      <c r="U41" s="3"/>
      <c r="V41" s="3"/>
      <c r="W41" s="3"/>
      <c r="X41" s="3"/>
      <c r="Y41" s="3"/>
      <c r="Z41" s="3"/>
      <c r="AA41" s="3"/>
      <c r="AB41" s="3"/>
      <c r="AC41" s="3"/>
      <c r="AD41" s="3"/>
      <c r="AE41" s="85"/>
      <c r="AF41" s="2"/>
      <c r="AG41" s="2"/>
      <c r="AH41" s="2"/>
      <c r="AI41" s="2"/>
      <c r="AJ41" s="2"/>
      <c r="AK41" s="2"/>
      <c r="AL41" s="2"/>
      <c r="AM41" s="2"/>
      <c r="AN41" s="2"/>
      <c r="AO41" s="2"/>
    </row>
    <row r="42" spans="1:41" ht="12" customHeight="1" x14ac:dyDescent="0.35">
      <c r="A42" s="89" t="s">
        <v>243</v>
      </c>
      <c r="B42" s="62"/>
      <c r="C42" s="62"/>
      <c r="D42" s="3"/>
      <c r="E42" s="3"/>
      <c r="F42" s="3"/>
      <c r="G42" s="3"/>
      <c r="H42" s="3"/>
      <c r="I42" s="3"/>
      <c r="J42" s="3"/>
      <c r="K42" s="3"/>
      <c r="L42" s="3"/>
      <c r="M42" s="3"/>
      <c r="N42" s="84"/>
      <c r="O42" s="3"/>
      <c r="P42" s="3"/>
      <c r="Q42" s="3"/>
      <c r="R42" s="3"/>
      <c r="S42" s="3"/>
      <c r="T42" s="3"/>
      <c r="U42" s="3"/>
      <c r="V42" s="3"/>
      <c r="W42" s="3"/>
      <c r="X42" s="3"/>
      <c r="Y42" s="3"/>
      <c r="Z42" s="3"/>
      <c r="AA42" s="3"/>
      <c r="AB42" s="3"/>
      <c r="AC42" s="3"/>
      <c r="AD42" s="3"/>
      <c r="AE42" s="85"/>
      <c r="AF42" s="4"/>
      <c r="AG42" s="4"/>
      <c r="AH42" s="4"/>
      <c r="AI42" s="4"/>
      <c r="AJ42" s="4"/>
      <c r="AK42" s="4"/>
      <c r="AL42" s="4"/>
      <c r="AM42" s="4"/>
      <c r="AN42" s="4"/>
      <c r="AO42" s="4"/>
    </row>
    <row r="43" spans="1:41" ht="12" customHeight="1" x14ac:dyDescent="0.35">
      <c r="A43" s="59" t="s">
        <v>35</v>
      </c>
      <c r="B43" s="59"/>
      <c r="C43" s="59"/>
    </row>
    <row r="44" spans="1:41" s="24" customFormat="1" ht="30" customHeight="1" x14ac:dyDescent="0.35">
      <c r="A44" s="66" t="s">
        <v>244</v>
      </c>
      <c r="B44" s="66"/>
      <c r="C44" s="66"/>
      <c r="D44" s="67"/>
      <c r="E44" s="67"/>
      <c r="F44" s="67"/>
      <c r="G44" s="67"/>
      <c r="H44" s="67"/>
      <c r="I44" s="67"/>
      <c r="J44" s="67"/>
      <c r="K44" s="67"/>
      <c r="L44" s="67"/>
      <c r="M44" s="67"/>
      <c r="N44" s="87"/>
      <c r="O44" s="67"/>
      <c r="P44" s="67"/>
      <c r="Q44" s="67"/>
      <c r="R44" s="67"/>
      <c r="S44" s="67"/>
      <c r="T44" s="67"/>
      <c r="U44" s="67"/>
      <c r="V44" s="67"/>
      <c r="W44" s="67"/>
      <c r="X44" s="67"/>
      <c r="Y44" s="67"/>
      <c r="Z44" s="67"/>
      <c r="AA44" s="67"/>
      <c r="AB44" s="67"/>
      <c r="AC44" s="67"/>
      <c r="AD44" s="67"/>
      <c r="AE44" s="87"/>
      <c r="AF44" s="67"/>
      <c r="AG44" s="67"/>
      <c r="AH44" s="67"/>
      <c r="AI44" s="67"/>
      <c r="AJ44" s="67"/>
      <c r="AK44" s="67"/>
      <c r="AL44" s="67"/>
      <c r="AM44" s="67"/>
      <c r="AN44" s="67"/>
      <c r="AO44" s="67"/>
    </row>
    <row r="45" spans="1:41" s="12" customFormat="1" ht="20.25" customHeight="1" x14ac:dyDescent="0.35">
      <c r="A45" s="58" t="s">
        <v>184</v>
      </c>
      <c r="B45" s="70"/>
      <c r="C45" s="70"/>
      <c r="D45" s="71"/>
      <c r="E45" s="71"/>
      <c r="F45" s="71"/>
      <c r="G45" s="71"/>
      <c r="H45" s="71"/>
      <c r="I45" s="71"/>
      <c r="J45" s="71"/>
      <c r="K45" s="71"/>
      <c r="L45" s="71"/>
      <c r="M45" s="71"/>
      <c r="N45" s="88"/>
      <c r="O45" s="25"/>
      <c r="P45" s="25"/>
      <c r="Q45" s="25"/>
      <c r="R45" s="25"/>
      <c r="S45" s="71"/>
      <c r="T45" s="71"/>
      <c r="U45" s="71"/>
      <c r="V45" s="71"/>
      <c r="W45" s="71"/>
      <c r="X45" s="71"/>
      <c r="Y45" s="71"/>
      <c r="Z45" s="71"/>
      <c r="AA45" s="71"/>
      <c r="AB45" s="71"/>
      <c r="AC45" s="71"/>
      <c r="AD45" s="71"/>
      <c r="AE45" s="88"/>
      <c r="AF45" s="26"/>
      <c r="AG45" s="26"/>
      <c r="AH45" s="26"/>
      <c r="AI45" s="26"/>
      <c r="AJ45" s="26"/>
      <c r="AK45" s="26"/>
      <c r="AL45" s="26"/>
      <c r="AM45" s="26"/>
      <c r="AN45" s="26"/>
      <c r="AO45" s="26"/>
    </row>
    <row r="46" spans="1:41" s="116" customFormat="1" ht="15" customHeight="1" x14ac:dyDescent="0.35">
      <c r="A46" s="139"/>
      <c r="B46" s="286" t="s">
        <v>53</v>
      </c>
      <c r="C46" s="287"/>
      <c r="D46" s="287"/>
      <c r="E46" s="287"/>
      <c r="F46" s="287"/>
      <c r="G46" s="287"/>
      <c r="H46" s="287"/>
      <c r="I46" s="287"/>
      <c r="J46" s="287"/>
      <c r="K46" s="287"/>
      <c r="L46" s="287"/>
      <c r="M46" s="287"/>
      <c r="N46" s="288"/>
      <c r="O46" s="286" t="s">
        <v>54</v>
      </c>
      <c r="P46" s="287"/>
      <c r="Q46" s="287"/>
      <c r="R46" s="287"/>
      <c r="S46" s="287"/>
      <c r="T46" s="287"/>
      <c r="U46" s="287"/>
      <c r="V46" s="287"/>
      <c r="W46" s="287"/>
      <c r="X46" s="287"/>
      <c r="Y46" s="287"/>
      <c r="Z46" s="287"/>
      <c r="AA46" s="287"/>
      <c r="AB46" s="288"/>
      <c r="AC46" s="288" t="s">
        <v>60</v>
      </c>
      <c r="AD46" s="288"/>
      <c r="AE46" s="288"/>
      <c r="AF46" s="288"/>
      <c r="AG46" s="288"/>
      <c r="AH46" s="288"/>
      <c r="AI46" s="288"/>
      <c r="AJ46" s="288"/>
      <c r="AK46" s="288"/>
      <c r="AL46" s="288"/>
      <c r="AM46" s="287"/>
      <c r="AN46" s="287"/>
      <c r="AO46" s="287"/>
    </row>
    <row r="47" spans="1:41" s="116" customFormat="1" ht="44.15" customHeight="1" x14ac:dyDescent="0.35">
      <c r="A47" s="117" t="s">
        <v>37</v>
      </c>
      <c r="B47" s="55" t="s">
        <v>157</v>
      </c>
      <c r="C47" s="55" t="s">
        <v>158</v>
      </c>
      <c r="D47" s="55" t="s">
        <v>159</v>
      </c>
      <c r="E47" s="55" t="s">
        <v>160</v>
      </c>
      <c r="F47" s="55" t="s">
        <v>161</v>
      </c>
      <c r="G47" s="55" t="s">
        <v>162</v>
      </c>
      <c r="H47" s="55" t="s">
        <v>163</v>
      </c>
      <c r="I47" s="55" t="s">
        <v>164</v>
      </c>
      <c r="J47" s="55" t="s">
        <v>165</v>
      </c>
      <c r="K47" s="55" t="s">
        <v>166</v>
      </c>
      <c r="L47" s="55" t="s">
        <v>167</v>
      </c>
      <c r="M47" s="55" t="s">
        <v>168</v>
      </c>
      <c r="N47" s="55" t="s">
        <v>153</v>
      </c>
      <c r="O47" s="55" t="s">
        <v>169</v>
      </c>
      <c r="P47" s="55" t="s">
        <v>170</v>
      </c>
      <c r="Q47" s="55" t="s">
        <v>171</v>
      </c>
      <c r="R47" s="55" t="s">
        <v>172</v>
      </c>
      <c r="S47" s="55" t="s">
        <v>173</v>
      </c>
      <c r="T47" s="55" t="s">
        <v>174</v>
      </c>
      <c r="U47" s="55" t="s">
        <v>175</v>
      </c>
      <c r="V47" s="55" t="s">
        <v>176</v>
      </c>
      <c r="W47" s="55" t="s">
        <v>177</v>
      </c>
      <c r="X47" s="55" t="s">
        <v>178</v>
      </c>
      <c r="Y47" s="55" t="s">
        <v>179</v>
      </c>
      <c r="Z47" s="55" t="s">
        <v>180</v>
      </c>
      <c r="AA47" s="55" t="s">
        <v>181</v>
      </c>
      <c r="AB47" s="55" t="s">
        <v>154</v>
      </c>
      <c r="AC47" s="55" t="s">
        <v>61</v>
      </c>
      <c r="AD47" s="55" t="s">
        <v>62</v>
      </c>
      <c r="AE47" s="55" t="s">
        <v>63</v>
      </c>
      <c r="AF47" s="55" t="s">
        <v>64</v>
      </c>
      <c r="AG47" s="55" t="s">
        <v>65</v>
      </c>
      <c r="AH47" s="55" t="s">
        <v>66</v>
      </c>
      <c r="AI47" s="55" t="s">
        <v>67</v>
      </c>
      <c r="AJ47" s="55" t="s">
        <v>68</v>
      </c>
      <c r="AK47" s="55" t="s">
        <v>69</v>
      </c>
      <c r="AL47" s="55" t="s">
        <v>70</v>
      </c>
      <c r="AM47" s="55" t="s">
        <v>71</v>
      </c>
      <c r="AN47" s="55" t="s">
        <v>72</v>
      </c>
      <c r="AO47" s="143" t="s">
        <v>73</v>
      </c>
    </row>
    <row r="48" spans="1:41" s="41" customFormat="1" ht="15" customHeight="1" x14ac:dyDescent="0.35">
      <c r="A48" s="118" t="s">
        <v>40</v>
      </c>
      <c r="B48" s="119">
        <v>64826</v>
      </c>
      <c r="C48" s="119">
        <v>52764</v>
      </c>
      <c r="D48" s="120">
        <v>55360</v>
      </c>
      <c r="E48" s="120">
        <v>58883</v>
      </c>
      <c r="F48" s="120">
        <v>65533</v>
      </c>
      <c r="G48" s="120">
        <v>57833</v>
      </c>
      <c r="H48" s="120">
        <v>60296</v>
      </c>
      <c r="I48" s="120">
        <v>51470</v>
      </c>
      <c r="J48" s="120">
        <v>58707</v>
      </c>
      <c r="K48" s="120">
        <v>66006</v>
      </c>
      <c r="L48" s="120">
        <v>59896</v>
      </c>
      <c r="M48" s="120">
        <v>50271</v>
      </c>
      <c r="N48" s="121">
        <f>SUM(B48:M48)/12</f>
        <v>58487.083333333336</v>
      </c>
      <c r="O48" s="120">
        <v>45596</v>
      </c>
      <c r="P48" s="120">
        <v>31015</v>
      </c>
      <c r="Q48" s="120">
        <v>29465</v>
      </c>
      <c r="R48" s="120">
        <v>41448</v>
      </c>
      <c r="S48" s="120">
        <v>47604</v>
      </c>
      <c r="T48" s="120">
        <v>45144</v>
      </c>
      <c r="U48" s="120">
        <v>56759</v>
      </c>
      <c r="V48" s="120">
        <v>59682</v>
      </c>
      <c r="W48" s="120">
        <v>57312</v>
      </c>
      <c r="X48" s="120">
        <v>50930</v>
      </c>
      <c r="Y48" s="120">
        <v>57805</v>
      </c>
      <c r="Z48" s="120">
        <v>52167</v>
      </c>
      <c r="AA48" s="120">
        <v>63907</v>
      </c>
      <c r="AB48" s="121">
        <f>SUM(O48:AA48)/13</f>
        <v>49141.076923076922</v>
      </c>
      <c r="AC48" s="122">
        <f>(O48-D48)/D48</f>
        <v>-0.1763728323699422</v>
      </c>
      <c r="AD48" s="122">
        <f t="shared" ref="AD48" si="49">(P48-E48)/E48</f>
        <v>-0.47327751643088839</v>
      </c>
      <c r="AE48" s="122">
        <f t="shared" ref="AE48" si="50">(Q48-F48)/F48</f>
        <v>-0.55037919826652226</v>
      </c>
      <c r="AF48" s="122">
        <f t="shared" ref="AF48" si="51">(R48-G48)/G48</f>
        <v>-0.28331575398129094</v>
      </c>
      <c r="AG48" s="122">
        <f t="shared" ref="AG48" si="52">(S48-H48)/H48</f>
        <v>-0.21049489186679049</v>
      </c>
      <c r="AH48" s="122">
        <f t="shared" ref="AH48" si="53">(T48-I48)/I48</f>
        <v>-0.12290654750340003</v>
      </c>
      <c r="AI48" s="122">
        <f t="shared" ref="AI48" si="54">(U48-J48)/J48</f>
        <v>-3.318173301309895E-2</v>
      </c>
      <c r="AJ48" s="122">
        <f t="shared" ref="AJ48" si="55">(V48-K48)/K48</f>
        <v>-9.5809471866193985E-2</v>
      </c>
      <c r="AK48" s="122">
        <f t="shared" ref="AK48" si="56">(W48-L48)/L48</f>
        <v>-4.3141445171630828E-2</v>
      </c>
      <c r="AL48" s="122">
        <f t="shared" ref="AL48" si="57">(X48-M48)/M48</f>
        <v>1.3108949493743909E-2</v>
      </c>
      <c r="AM48" s="123">
        <f>(Y48-B48)/B48</f>
        <v>-0.1083053095980008</v>
      </c>
      <c r="AN48" s="123">
        <f>(Z48-C48)/C48</f>
        <v>-1.1314532635888105E-2</v>
      </c>
      <c r="AO48" s="123">
        <f>(AA48-D48)/D48</f>
        <v>0.15438945086705202</v>
      </c>
    </row>
    <row r="49" spans="1:41" s="159" customFormat="1" ht="15" customHeight="1" x14ac:dyDescent="0.4">
      <c r="A49" s="118" t="s">
        <v>41</v>
      </c>
      <c r="B49" s="124" t="s">
        <v>56</v>
      </c>
      <c r="C49" s="124" t="s">
        <v>56</v>
      </c>
      <c r="D49" s="125" t="s">
        <v>56</v>
      </c>
      <c r="E49" s="125" t="s">
        <v>56</v>
      </c>
      <c r="F49" s="125" t="s">
        <v>56</v>
      </c>
      <c r="G49" s="125" t="s">
        <v>56</v>
      </c>
      <c r="H49" s="125" t="s">
        <v>56</v>
      </c>
      <c r="I49" s="125" t="s">
        <v>56</v>
      </c>
      <c r="J49" s="125" t="s">
        <v>56</v>
      </c>
      <c r="K49" s="125" t="s">
        <v>56</v>
      </c>
      <c r="L49" s="125" t="s">
        <v>56</v>
      </c>
      <c r="M49" s="125" t="s">
        <v>56</v>
      </c>
      <c r="N49" s="126" t="s">
        <v>56</v>
      </c>
      <c r="O49" s="125" t="s">
        <v>56</v>
      </c>
      <c r="P49" s="125" t="s">
        <v>56</v>
      </c>
      <c r="Q49" s="125" t="s">
        <v>56</v>
      </c>
      <c r="R49" s="125" t="s">
        <v>56</v>
      </c>
      <c r="S49" s="125" t="s">
        <v>56</v>
      </c>
      <c r="T49" s="125" t="s">
        <v>56</v>
      </c>
      <c r="U49" s="125" t="s">
        <v>56</v>
      </c>
      <c r="V49" s="125" t="s">
        <v>56</v>
      </c>
      <c r="W49" s="125" t="s">
        <v>56</v>
      </c>
      <c r="X49" s="125" t="s">
        <v>56</v>
      </c>
      <c r="Y49" s="125" t="s">
        <v>56</v>
      </c>
      <c r="Z49" s="125" t="s">
        <v>56</v>
      </c>
      <c r="AA49" s="125" t="s">
        <v>56</v>
      </c>
      <c r="AB49" s="125" t="s">
        <v>56</v>
      </c>
      <c r="AC49" s="125" t="s">
        <v>56</v>
      </c>
      <c r="AD49" s="125" t="s">
        <v>56</v>
      </c>
      <c r="AE49" s="125" t="s">
        <v>56</v>
      </c>
      <c r="AF49" s="125" t="s">
        <v>56</v>
      </c>
      <c r="AG49" s="125" t="s">
        <v>56</v>
      </c>
      <c r="AH49" s="125" t="s">
        <v>56</v>
      </c>
      <c r="AI49" s="125" t="s">
        <v>56</v>
      </c>
      <c r="AJ49" s="125" t="s">
        <v>56</v>
      </c>
      <c r="AK49" s="125" t="s">
        <v>56</v>
      </c>
      <c r="AL49" s="125" t="s">
        <v>56</v>
      </c>
      <c r="AM49" s="127" t="s">
        <v>56</v>
      </c>
      <c r="AN49" s="127" t="s">
        <v>56</v>
      </c>
      <c r="AO49" s="127" t="s">
        <v>56</v>
      </c>
    </row>
    <row r="50" spans="1:41" s="41" customFormat="1" ht="15" customHeight="1" x14ac:dyDescent="0.35">
      <c r="A50" s="118" t="s">
        <v>29</v>
      </c>
      <c r="B50" s="124" t="s">
        <v>58</v>
      </c>
      <c r="C50" s="124" t="s">
        <v>58</v>
      </c>
      <c r="D50" s="165">
        <v>7</v>
      </c>
      <c r="E50" s="124" t="s">
        <v>58</v>
      </c>
      <c r="F50" s="124" t="s">
        <v>58</v>
      </c>
      <c r="G50" s="124" t="s">
        <v>58</v>
      </c>
      <c r="H50" s="124" t="s">
        <v>58</v>
      </c>
      <c r="I50" s="124" t="s">
        <v>58</v>
      </c>
      <c r="J50" s="124" t="s">
        <v>58</v>
      </c>
      <c r="K50" s="165">
        <v>0</v>
      </c>
      <c r="L50" s="124" t="s">
        <v>58</v>
      </c>
      <c r="M50" s="124" t="s">
        <v>58</v>
      </c>
      <c r="N50" s="124" t="s">
        <v>58</v>
      </c>
      <c r="O50" s="121">
        <v>6</v>
      </c>
      <c r="P50" s="124" t="s">
        <v>58</v>
      </c>
      <c r="Q50" s="121">
        <v>0</v>
      </c>
      <c r="R50" s="124" t="s">
        <v>58</v>
      </c>
      <c r="S50" s="121">
        <v>0</v>
      </c>
      <c r="T50" s="124" t="s">
        <v>58</v>
      </c>
      <c r="U50" s="121">
        <v>30</v>
      </c>
      <c r="V50" s="121">
        <v>50</v>
      </c>
      <c r="W50" s="121">
        <v>33</v>
      </c>
      <c r="X50" s="121">
        <v>70</v>
      </c>
      <c r="Y50" s="121">
        <v>54</v>
      </c>
      <c r="Z50" s="121">
        <v>39</v>
      </c>
      <c r="AA50" s="121">
        <v>72</v>
      </c>
      <c r="AB50" s="121">
        <v>28</v>
      </c>
      <c r="AC50" s="166">
        <f>(O50-D50)/D50</f>
        <v>-0.14285714285714285</v>
      </c>
      <c r="AD50" s="124" t="s">
        <v>58</v>
      </c>
      <c r="AE50" s="124" t="s">
        <v>58</v>
      </c>
      <c r="AF50" s="124" t="s">
        <v>58</v>
      </c>
      <c r="AG50" s="124" t="s">
        <v>58</v>
      </c>
      <c r="AH50" s="124" t="s">
        <v>58</v>
      </c>
      <c r="AI50" s="124" t="s">
        <v>58</v>
      </c>
      <c r="AJ50" s="124" t="s">
        <v>58</v>
      </c>
      <c r="AK50" s="124" t="s">
        <v>58</v>
      </c>
      <c r="AL50" s="124" t="s">
        <v>58</v>
      </c>
      <c r="AM50" s="124" t="s">
        <v>58</v>
      </c>
      <c r="AN50" s="124" t="s">
        <v>58</v>
      </c>
      <c r="AO50" s="188" t="s">
        <v>58</v>
      </c>
    </row>
    <row r="51" spans="1:41" s="159" customFormat="1" ht="15" customHeight="1" x14ac:dyDescent="0.4">
      <c r="A51" s="118" t="s">
        <v>42</v>
      </c>
      <c r="B51" s="124" t="s">
        <v>56</v>
      </c>
      <c r="C51" s="124" t="s">
        <v>56</v>
      </c>
      <c r="D51" s="167" t="s">
        <v>56</v>
      </c>
      <c r="E51" s="167" t="s">
        <v>56</v>
      </c>
      <c r="F51" s="167" t="s">
        <v>56</v>
      </c>
      <c r="G51" s="167" t="s">
        <v>56</v>
      </c>
      <c r="H51" s="167" t="s">
        <v>56</v>
      </c>
      <c r="I51" s="167" t="s">
        <v>56</v>
      </c>
      <c r="J51" s="167" t="s">
        <v>56</v>
      </c>
      <c r="K51" s="167" t="s">
        <v>56</v>
      </c>
      <c r="L51" s="167" t="s">
        <v>56</v>
      </c>
      <c r="M51" s="167" t="s">
        <v>56</v>
      </c>
      <c r="N51" s="126" t="s">
        <v>56</v>
      </c>
      <c r="O51" s="167" t="s">
        <v>56</v>
      </c>
      <c r="P51" s="167" t="s">
        <v>56</v>
      </c>
      <c r="Q51" s="167" t="s">
        <v>56</v>
      </c>
      <c r="R51" s="167" t="s">
        <v>56</v>
      </c>
      <c r="S51" s="167" t="s">
        <v>56</v>
      </c>
      <c r="T51" s="167" t="s">
        <v>56</v>
      </c>
      <c r="U51" s="167" t="s">
        <v>56</v>
      </c>
      <c r="V51" s="167" t="s">
        <v>56</v>
      </c>
      <c r="W51" s="167" t="s">
        <v>56</v>
      </c>
      <c r="X51" s="167" t="s">
        <v>56</v>
      </c>
      <c r="Y51" s="167" t="s">
        <v>56</v>
      </c>
      <c r="Z51" s="167" t="s">
        <v>56</v>
      </c>
      <c r="AA51" s="167" t="s">
        <v>56</v>
      </c>
      <c r="AB51" s="125" t="s">
        <v>56</v>
      </c>
      <c r="AC51" s="167" t="s">
        <v>56</v>
      </c>
      <c r="AD51" s="167" t="s">
        <v>56</v>
      </c>
      <c r="AE51" s="167" t="s">
        <v>56</v>
      </c>
      <c r="AF51" s="167" t="s">
        <v>56</v>
      </c>
      <c r="AG51" s="167" t="s">
        <v>56</v>
      </c>
      <c r="AH51" s="167" t="s">
        <v>56</v>
      </c>
      <c r="AI51" s="167" t="s">
        <v>56</v>
      </c>
      <c r="AJ51" s="167" t="s">
        <v>56</v>
      </c>
      <c r="AK51" s="167" t="s">
        <v>56</v>
      </c>
      <c r="AL51" s="167" t="s">
        <v>56</v>
      </c>
      <c r="AM51" s="168" t="s">
        <v>56</v>
      </c>
      <c r="AN51" s="168" t="s">
        <v>56</v>
      </c>
      <c r="AO51" s="168" t="s">
        <v>56</v>
      </c>
    </row>
    <row r="52" spans="1:41" s="41" customFormat="1" ht="15" customHeight="1" x14ac:dyDescent="0.35">
      <c r="A52" s="118" t="s">
        <v>30</v>
      </c>
      <c r="B52" s="119">
        <v>445</v>
      </c>
      <c r="C52" s="119">
        <v>365</v>
      </c>
      <c r="D52" s="165">
        <v>435</v>
      </c>
      <c r="E52" s="165">
        <v>430</v>
      </c>
      <c r="F52" s="165">
        <v>450</v>
      </c>
      <c r="G52" s="165">
        <v>445</v>
      </c>
      <c r="H52" s="165">
        <v>517</v>
      </c>
      <c r="I52" s="165">
        <v>516</v>
      </c>
      <c r="J52" s="165">
        <v>481</v>
      </c>
      <c r="K52" s="165">
        <v>493</v>
      </c>
      <c r="L52" s="165">
        <v>412</v>
      </c>
      <c r="M52" s="165">
        <v>430</v>
      </c>
      <c r="N52" s="121">
        <f t="shared" ref="N52:N53" si="58">SUM(B52:M52)/12</f>
        <v>451.58333333333331</v>
      </c>
      <c r="O52" s="165">
        <v>435</v>
      </c>
      <c r="P52" s="165">
        <v>463</v>
      </c>
      <c r="Q52" s="165">
        <v>494</v>
      </c>
      <c r="R52" s="165">
        <v>455</v>
      </c>
      <c r="S52" s="165">
        <v>487</v>
      </c>
      <c r="T52" s="165">
        <v>457</v>
      </c>
      <c r="U52" s="165">
        <v>446</v>
      </c>
      <c r="V52" s="165">
        <v>469</v>
      </c>
      <c r="W52" s="165">
        <v>411</v>
      </c>
      <c r="X52" s="165">
        <v>427</v>
      </c>
      <c r="Y52" s="165">
        <v>434</v>
      </c>
      <c r="Z52" s="165">
        <v>402</v>
      </c>
      <c r="AA52" s="165">
        <v>458</v>
      </c>
      <c r="AB52" s="121">
        <f t="shared" ref="AB52:AB53" si="59">SUM(O52:AA52)/13</f>
        <v>449.07692307692309</v>
      </c>
      <c r="AC52" s="215">
        <f>(O52-D52)/D52</f>
        <v>0</v>
      </c>
      <c r="AD52" s="166">
        <f t="shared" ref="AD52:AD53" si="60">(P52-E52)/E52</f>
        <v>7.6744186046511634E-2</v>
      </c>
      <c r="AE52" s="166">
        <f t="shared" ref="AE52:AE53" si="61">(Q52-F52)/F52</f>
        <v>9.7777777777777783E-2</v>
      </c>
      <c r="AF52" s="166">
        <f t="shared" ref="AF52:AF53" si="62">(R52-G52)/G52</f>
        <v>2.247191011235955E-2</v>
      </c>
      <c r="AG52" s="166">
        <f t="shared" ref="AG52:AG53" si="63">(S52-H52)/H52</f>
        <v>-5.8027079303675046E-2</v>
      </c>
      <c r="AH52" s="166">
        <f t="shared" ref="AH52:AH53" si="64">(T52-I52)/I52</f>
        <v>-0.11434108527131782</v>
      </c>
      <c r="AI52" s="166">
        <f t="shared" ref="AI52:AI53" si="65">(U52-J52)/J52</f>
        <v>-7.2765072765072769E-2</v>
      </c>
      <c r="AJ52" s="166">
        <f t="shared" ref="AJ52:AJ53" si="66">(V52-K52)/K52</f>
        <v>-4.8681541582150101E-2</v>
      </c>
      <c r="AK52" s="215">
        <f t="shared" ref="AK52:AK53" si="67">(W52-L52)/L52</f>
        <v>-2.4271844660194173E-3</v>
      </c>
      <c r="AL52" s="215">
        <f t="shared" ref="AL52:AL53" si="68">(X52-M52)/M52</f>
        <v>-6.9767441860465115E-3</v>
      </c>
      <c r="AM52" s="169">
        <f t="shared" ref="AM52:AO53" si="69">(Y52-B52)/B52</f>
        <v>-2.4719101123595506E-2</v>
      </c>
      <c r="AN52" s="169">
        <f t="shared" si="69"/>
        <v>0.10136986301369863</v>
      </c>
      <c r="AO52" s="169">
        <f t="shared" si="69"/>
        <v>5.2873563218390804E-2</v>
      </c>
    </row>
    <row r="53" spans="1:41" s="41" customFormat="1" ht="15" customHeight="1" x14ac:dyDescent="0.35">
      <c r="A53" s="237" t="s">
        <v>31</v>
      </c>
      <c r="B53" s="238">
        <v>48072</v>
      </c>
      <c r="C53" s="238">
        <v>39784</v>
      </c>
      <c r="D53" s="239">
        <v>41357</v>
      </c>
      <c r="E53" s="239">
        <v>45236</v>
      </c>
      <c r="F53" s="239">
        <v>50792</v>
      </c>
      <c r="G53" s="239">
        <v>43107</v>
      </c>
      <c r="H53" s="239">
        <v>43254</v>
      </c>
      <c r="I53" s="239">
        <v>36657</v>
      </c>
      <c r="J53" s="239">
        <v>44995</v>
      </c>
      <c r="K53" s="239">
        <v>50802</v>
      </c>
      <c r="L53" s="239">
        <v>45767</v>
      </c>
      <c r="M53" s="239">
        <v>36831</v>
      </c>
      <c r="N53" s="240">
        <f t="shared" si="58"/>
        <v>43887.833333333336</v>
      </c>
      <c r="O53" s="239">
        <v>29692</v>
      </c>
      <c r="P53" s="239">
        <v>10707</v>
      </c>
      <c r="Q53" s="239">
        <v>13115</v>
      </c>
      <c r="R53" s="239">
        <v>29153</v>
      </c>
      <c r="S53" s="239">
        <v>36593</v>
      </c>
      <c r="T53" s="239">
        <v>35272</v>
      </c>
      <c r="U53" s="239">
        <v>45876</v>
      </c>
      <c r="V53" s="239">
        <v>47552</v>
      </c>
      <c r="W53" s="239">
        <v>45086</v>
      </c>
      <c r="X53" s="239">
        <v>38544</v>
      </c>
      <c r="Y53" s="239">
        <v>45138</v>
      </c>
      <c r="Z53" s="239">
        <v>41208</v>
      </c>
      <c r="AA53" s="239">
        <v>50283</v>
      </c>
      <c r="AB53" s="240">
        <f t="shared" si="59"/>
        <v>36016.846153846156</v>
      </c>
      <c r="AC53" s="241">
        <f>(O53-D53)/D53</f>
        <v>-0.28205624199047319</v>
      </c>
      <c r="AD53" s="241">
        <f t="shared" si="60"/>
        <v>-0.76330798479087447</v>
      </c>
      <c r="AE53" s="241">
        <f t="shared" si="61"/>
        <v>-0.74179004567648443</v>
      </c>
      <c r="AF53" s="241">
        <f t="shared" si="62"/>
        <v>-0.3237061266151669</v>
      </c>
      <c r="AG53" s="241">
        <f t="shared" si="63"/>
        <v>-0.15399731816710593</v>
      </c>
      <c r="AH53" s="241">
        <f t="shared" si="64"/>
        <v>-3.7782688163243039E-2</v>
      </c>
      <c r="AI53" s="241">
        <f t="shared" si="65"/>
        <v>1.9579953328147572E-2</v>
      </c>
      <c r="AJ53" s="241">
        <f t="shared" si="66"/>
        <v>-6.3973859296878072E-2</v>
      </c>
      <c r="AK53" s="241">
        <f t="shared" si="67"/>
        <v>-1.4879716826534403E-2</v>
      </c>
      <c r="AL53" s="241">
        <f t="shared" si="68"/>
        <v>4.6509733648285409E-2</v>
      </c>
      <c r="AM53" s="242">
        <f t="shared" si="69"/>
        <v>-6.1033449825262105E-2</v>
      </c>
      <c r="AN53" s="242">
        <f t="shared" si="69"/>
        <v>3.5793283732153632E-2</v>
      </c>
      <c r="AO53" s="242">
        <f t="shared" si="69"/>
        <v>0.2158280339483038</v>
      </c>
    </row>
    <row r="54" spans="1:41" ht="17.25" customHeight="1" x14ac:dyDescent="0.35">
      <c r="A54" s="59" t="s">
        <v>32</v>
      </c>
      <c r="B54" s="59"/>
      <c r="C54" s="59"/>
      <c r="AB54" s="86"/>
      <c r="AE54" s="65"/>
    </row>
    <row r="55" spans="1:41" ht="12" customHeight="1" x14ac:dyDescent="0.35">
      <c r="A55" s="62" t="s">
        <v>38</v>
      </c>
      <c r="B55" s="62"/>
      <c r="C55" s="62"/>
      <c r="D55" s="3"/>
      <c r="E55" s="3"/>
      <c r="F55" s="3"/>
      <c r="G55" s="3"/>
      <c r="H55" s="3"/>
      <c r="I55" s="3"/>
      <c r="J55" s="3"/>
      <c r="K55" s="3"/>
      <c r="L55" s="3"/>
      <c r="M55" s="3"/>
      <c r="N55" s="85"/>
      <c r="O55" s="3"/>
      <c r="P55" s="3"/>
      <c r="Q55" s="3"/>
      <c r="R55" s="3"/>
      <c r="S55" s="3"/>
      <c r="T55" s="3"/>
      <c r="U55" s="3"/>
      <c r="V55" s="3"/>
      <c r="W55" s="3"/>
      <c r="X55" s="3"/>
      <c r="Y55" s="3"/>
      <c r="Z55" s="3"/>
      <c r="AA55" s="3"/>
      <c r="AB55" s="85"/>
      <c r="AC55" s="2"/>
      <c r="AD55" s="2"/>
      <c r="AE55" s="2"/>
      <c r="AF55" s="2"/>
      <c r="AG55" s="2"/>
      <c r="AH55" s="2"/>
      <c r="AI55" s="2"/>
      <c r="AJ55" s="2"/>
      <c r="AK55" s="2"/>
      <c r="AL55" s="2"/>
      <c r="AM55" s="2"/>
      <c r="AN55" s="2"/>
      <c r="AO55" s="2"/>
    </row>
    <row r="56" spans="1:41" ht="12" customHeight="1" x14ac:dyDescent="0.35">
      <c r="A56" s="62" t="s">
        <v>33</v>
      </c>
      <c r="B56" s="62"/>
      <c r="C56" s="62"/>
      <c r="D56" s="3"/>
      <c r="E56" s="3"/>
      <c r="F56" s="3"/>
      <c r="G56" s="3"/>
      <c r="H56" s="3"/>
      <c r="I56" s="3"/>
      <c r="J56" s="3"/>
      <c r="K56" s="3"/>
      <c r="L56" s="3"/>
      <c r="M56" s="3"/>
      <c r="N56" s="85"/>
      <c r="O56" s="3"/>
      <c r="P56" s="3"/>
      <c r="Q56" s="3"/>
      <c r="R56" s="3"/>
      <c r="S56" s="3"/>
      <c r="T56" s="3"/>
      <c r="U56" s="3"/>
      <c r="V56" s="3"/>
      <c r="W56" s="3"/>
      <c r="X56" s="3"/>
      <c r="Y56" s="3"/>
      <c r="Z56" s="3"/>
      <c r="AA56" s="3"/>
      <c r="AB56" s="85"/>
      <c r="AC56" s="2"/>
      <c r="AD56" s="2"/>
      <c r="AE56" s="2"/>
      <c r="AF56" s="2"/>
      <c r="AG56" s="2"/>
      <c r="AH56" s="2"/>
      <c r="AI56" s="2"/>
      <c r="AJ56" s="2"/>
      <c r="AK56" s="2"/>
      <c r="AL56" s="2"/>
      <c r="AM56" s="2"/>
      <c r="AN56" s="2"/>
      <c r="AO56" s="2"/>
    </row>
    <row r="57" spans="1:41" ht="12" customHeight="1" x14ac:dyDescent="0.35">
      <c r="A57" s="62" t="s">
        <v>34</v>
      </c>
      <c r="B57" s="62"/>
      <c r="C57" s="62"/>
      <c r="D57" s="3"/>
      <c r="E57" s="3"/>
      <c r="F57" s="3"/>
      <c r="G57" s="3"/>
      <c r="H57" s="3"/>
      <c r="I57" s="3"/>
      <c r="J57" s="3"/>
      <c r="K57" s="3"/>
      <c r="L57" s="3"/>
      <c r="M57" s="3"/>
      <c r="N57" s="85"/>
      <c r="O57" s="3"/>
      <c r="P57" s="3"/>
      <c r="Q57" s="3"/>
      <c r="R57" s="3"/>
      <c r="S57" s="3"/>
      <c r="T57" s="3"/>
      <c r="U57" s="3"/>
      <c r="V57" s="3"/>
      <c r="W57" s="3"/>
      <c r="X57" s="3"/>
      <c r="Y57" s="3"/>
      <c r="Z57" s="3"/>
      <c r="AA57" s="3"/>
      <c r="AB57" s="85"/>
      <c r="AC57" s="2"/>
      <c r="AD57" s="2"/>
      <c r="AE57" s="2"/>
      <c r="AF57" s="2"/>
      <c r="AG57" s="2"/>
      <c r="AH57" s="2"/>
      <c r="AI57" s="2"/>
      <c r="AJ57" s="2"/>
      <c r="AK57" s="2"/>
      <c r="AL57" s="2"/>
      <c r="AM57" s="2"/>
      <c r="AN57" s="2"/>
      <c r="AO57" s="2"/>
    </row>
    <row r="58" spans="1:41" ht="12" customHeight="1" x14ac:dyDescent="0.35">
      <c r="A58" s="62" t="s">
        <v>51</v>
      </c>
      <c r="B58" s="62"/>
      <c r="C58" s="62"/>
      <c r="D58" s="3"/>
      <c r="E58" s="3"/>
      <c r="F58" s="3"/>
      <c r="G58" s="3"/>
      <c r="H58" s="3"/>
      <c r="I58" s="3"/>
      <c r="J58" s="3"/>
      <c r="K58" s="3"/>
      <c r="L58" s="3"/>
      <c r="M58" s="3"/>
      <c r="N58" s="85"/>
      <c r="O58" s="3"/>
      <c r="P58" s="3"/>
      <c r="Q58" s="3"/>
      <c r="R58" s="3"/>
      <c r="S58" s="3"/>
      <c r="T58" s="3"/>
      <c r="U58" s="3"/>
      <c r="V58" s="3"/>
      <c r="W58" s="3"/>
      <c r="X58" s="3"/>
      <c r="Y58" s="3"/>
      <c r="Z58" s="3"/>
      <c r="AA58" s="3"/>
      <c r="AB58" s="85"/>
      <c r="AC58" s="2"/>
      <c r="AD58" s="2"/>
      <c r="AE58" s="2"/>
      <c r="AF58" s="2"/>
      <c r="AG58" s="2"/>
      <c r="AH58" s="2"/>
      <c r="AI58" s="2"/>
      <c r="AJ58" s="2"/>
      <c r="AK58" s="2"/>
      <c r="AL58" s="2"/>
      <c r="AM58" s="2"/>
      <c r="AN58" s="2"/>
      <c r="AO58" s="2"/>
    </row>
    <row r="59" spans="1:41" s="7" customFormat="1" ht="12" customHeight="1" x14ac:dyDescent="0.35">
      <c r="A59" s="285" t="s">
        <v>136</v>
      </c>
      <c r="B59" s="285"/>
      <c r="C59" s="285"/>
      <c r="D59" s="285"/>
      <c r="E59" s="107"/>
      <c r="F59" s="107"/>
      <c r="G59" s="107"/>
      <c r="H59" s="39"/>
      <c r="I59" s="39"/>
      <c r="J59" s="39"/>
      <c r="K59" s="39"/>
      <c r="L59" s="39"/>
      <c r="M59" s="39"/>
      <c r="N59" s="84"/>
      <c r="O59" s="39"/>
      <c r="P59" s="39"/>
      <c r="Q59" s="39"/>
      <c r="R59" s="39"/>
      <c r="S59" s="39"/>
      <c r="T59" s="39"/>
      <c r="U59" s="39"/>
      <c r="V59" s="39"/>
      <c r="W59" s="39"/>
      <c r="X59" s="39"/>
      <c r="Y59" s="39"/>
      <c r="Z59" s="39"/>
      <c r="AA59" s="39"/>
      <c r="AB59" s="85"/>
      <c r="AC59" s="40"/>
      <c r="AD59" s="40"/>
      <c r="AE59" s="40"/>
      <c r="AF59" s="40"/>
      <c r="AG59" s="40"/>
      <c r="AH59" s="40"/>
      <c r="AI59" s="40"/>
      <c r="AJ59" s="40"/>
      <c r="AK59" s="40"/>
      <c r="AL59" s="40"/>
      <c r="AM59" s="40"/>
      <c r="AN59" s="40"/>
      <c r="AO59" s="40"/>
    </row>
    <row r="60" spans="1:41" s="41" customFormat="1" ht="12" customHeight="1" x14ac:dyDescent="0.35">
      <c r="A60" s="89" t="s">
        <v>57</v>
      </c>
      <c r="B60" s="89"/>
      <c r="C60" s="89"/>
      <c r="D60" s="30"/>
      <c r="E60" s="30"/>
      <c r="F60" s="30"/>
      <c r="G60" s="30"/>
      <c r="H60" s="30"/>
      <c r="I60" s="30"/>
      <c r="J60" s="30"/>
      <c r="K60" s="30"/>
      <c r="L60" s="30"/>
      <c r="M60" s="30"/>
      <c r="N60" s="64"/>
      <c r="O60" s="30"/>
      <c r="P60" s="30"/>
      <c r="Q60" s="30"/>
      <c r="R60" s="30"/>
      <c r="S60" s="30"/>
      <c r="T60" s="30"/>
      <c r="U60" s="30"/>
      <c r="V60" s="30"/>
      <c r="W60" s="30"/>
      <c r="X60" s="30"/>
      <c r="Y60" s="30"/>
      <c r="Z60" s="30"/>
      <c r="AA60" s="30"/>
      <c r="AB60" s="64"/>
      <c r="AC60" s="170"/>
      <c r="AD60" s="170"/>
      <c r="AE60" s="170"/>
      <c r="AF60" s="170"/>
      <c r="AG60" s="170"/>
      <c r="AH60" s="170"/>
      <c r="AI60" s="170"/>
      <c r="AJ60" s="170"/>
      <c r="AK60" s="170"/>
      <c r="AL60" s="170"/>
      <c r="AM60" s="170"/>
      <c r="AN60" s="170"/>
      <c r="AO60" s="170"/>
    </row>
    <row r="61" spans="1:41" s="41" customFormat="1" ht="12" customHeight="1" x14ac:dyDescent="0.35">
      <c r="A61" s="89" t="s">
        <v>242</v>
      </c>
      <c r="B61" s="89"/>
      <c r="C61" s="89"/>
      <c r="D61" s="30"/>
      <c r="E61" s="30"/>
      <c r="F61" s="30"/>
      <c r="G61" s="30"/>
      <c r="H61" s="30"/>
      <c r="I61" s="30"/>
      <c r="J61" s="30"/>
      <c r="K61" s="30"/>
      <c r="L61" s="30"/>
      <c r="M61" s="30"/>
      <c r="N61" s="64"/>
      <c r="O61" s="30"/>
      <c r="P61" s="30"/>
      <c r="Q61" s="30"/>
      <c r="R61" s="30"/>
      <c r="S61" s="30"/>
      <c r="T61" s="30"/>
      <c r="U61" s="30"/>
      <c r="V61" s="30"/>
      <c r="W61" s="30"/>
      <c r="X61" s="30"/>
      <c r="Y61" s="30"/>
      <c r="Z61" s="30"/>
      <c r="AA61" s="30"/>
      <c r="AB61" s="64"/>
      <c r="AC61" s="170"/>
      <c r="AD61" s="170"/>
      <c r="AE61" s="170"/>
      <c r="AF61" s="170"/>
      <c r="AG61" s="170"/>
      <c r="AH61" s="170"/>
      <c r="AI61" s="170"/>
      <c r="AJ61" s="170"/>
      <c r="AK61" s="170"/>
      <c r="AL61" s="170"/>
      <c r="AM61" s="170"/>
      <c r="AN61" s="170"/>
      <c r="AO61" s="170"/>
    </row>
    <row r="62" spans="1:41" s="41" customFormat="1" ht="12" customHeight="1" x14ac:dyDescent="0.35">
      <c r="A62" s="89" t="s">
        <v>55</v>
      </c>
      <c r="B62" s="89"/>
      <c r="C62" s="89"/>
      <c r="D62" s="30"/>
      <c r="E62" s="30"/>
      <c r="F62" s="30"/>
      <c r="G62" s="30"/>
      <c r="H62" s="30"/>
      <c r="I62" s="30"/>
      <c r="J62" s="30"/>
      <c r="K62" s="30"/>
      <c r="L62" s="30"/>
      <c r="M62" s="30"/>
      <c r="N62" s="64"/>
      <c r="O62" s="30"/>
      <c r="P62" s="30"/>
      <c r="Q62" s="30"/>
      <c r="R62" s="30"/>
      <c r="S62" s="30"/>
      <c r="T62" s="30"/>
      <c r="U62" s="30"/>
      <c r="V62" s="30"/>
      <c r="W62" s="30"/>
      <c r="X62" s="30"/>
      <c r="Y62" s="30"/>
      <c r="Z62" s="30"/>
      <c r="AA62" s="30"/>
      <c r="AB62" s="64"/>
      <c r="AC62" s="170"/>
      <c r="AD62" s="170"/>
      <c r="AE62" s="170"/>
      <c r="AF62" s="170"/>
      <c r="AG62" s="170"/>
      <c r="AH62" s="170"/>
      <c r="AI62" s="170"/>
      <c r="AJ62" s="170"/>
      <c r="AK62" s="170"/>
      <c r="AL62" s="170"/>
      <c r="AM62" s="170"/>
      <c r="AN62" s="170"/>
      <c r="AO62" s="170"/>
    </row>
    <row r="63" spans="1:41" s="41" customFormat="1" ht="12" customHeight="1" x14ac:dyDescent="0.35">
      <c r="A63" s="89" t="s">
        <v>243</v>
      </c>
      <c r="B63" s="89"/>
      <c r="C63" s="89"/>
      <c r="D63" s="30"/>
      <c r="E63" s="30"/>
      <c r="F63" s="30"/>
      <c r="G63" s="30"/>
      <c r="H63" s="30"/>
      <c r="I63" s="30"/>
      <c r="J63" s="30"/>
      <c r="K63" s="30"/>
      <c r="L63" s="30"/>
      <c r="M63" s="30"/>
      <c r="N63" s="63"/>
      <c r="O63" s="30"/>
      <c r="P63" s="30"/>
      <c r="Q63" s="30"/>
      <c r="R63" s="30"/>
      <c r="S63" s="30"/>
      <c r="T63" s="30"/>
      <c r="U63" s="30"/>
      <c r="V63" s="30"/>
      <c r="W63" s="30"/>
      <c r="X63" s="30"/>
      <c r="Y63" s="30"/>
      <c r="Z63" s="30"/>
      <c r="AA63" s="30"/>
      <c r="AB63" s="64"/>
      <c r="AC63" s="31"/>
      <c r="AD63" s="31"/>
      <c r="AE63" s="31"/>
      <c r="AF63" s="31"/>
      <c r="AG63" s="31"/>
      <c r="AH63" s="31"/>
      <c r="AI63" s="31"/>
      <c r="AJ63" s="31"/>
      <c r="AK63" s="31"/>
      <c r="AL63" s="31"/>
      <c r="AM63" s="31"/>
      <c r="AN63" s="31"/>
      <c r="AO63" s="31"/>
    </row>
    <row r="64" spans="1:41" s="41" customFormat="1" ht="12" customHeight="1" x14ac:dyDescent="0.35">
      <c r="A64" s="59" t="s">
        <v>35</v>
      </c>
      <c r="B64" s="89"/>
      <c r="C64" s="89"/>
      <c r="D64" s="30"/>
      <c r="E64" s="30"/>
      <c r="F64" s="30"/>
      <c r="G64" s="30"/>
      <c r="H64" s="30"/>
      <c r="I64" s="30"/>
      <c r="J64" s="30"/>
      <c r="K64" s="30"/>
      <c r="L64" s="30"/>
      <c r="M64" s="30"/>
      <c r="N64" s="63"/>
      <c r="O64" s="30"/>
      <c r="P64" s="30"/>
      <c r="Q64" s="30"/>
      <c r="R64" s="30"/>
      <c r="S64" s="30"/>
      <c r="T64" s="30"/>
      <c r="U64" s="30"/>
      <c r="V64" s="30"/>
      <c r="W64" s="30"/>
      <c r="X64" s="30"/>
      <c r="Y64" s="30"/>
      <c r="Z64" s="30"/>
      <c r="AA64" s="30"/>
      <c r="AB64" s="64"/>
      <c r="AC64" s="31"/>
      <c r="AD64" s="31"/>
      <c r="AE64" s="31"/>
      <c r="AF64" s="31"/>
      <c r="AG64" s="31"/>
      <c r="AH64" s="31"/>
      <c r="AI64" s="31"/>
      <c r="AJ64" s="31"/>
      <c r="AK64" s="31"/>
      <c r="AL64" s="31"/>
      <c r="AM64" s="31"/>
      <c r="AN64" s="31"/>
      <c r="AO64" s="31"/>
    </row>
    <row r="65" spans="1:41" s="41" customFormat="1" ht="30" customHeight="1" x14ac:dyDescent="0.35">
      <c r="A65" s="66" t="s">
        <v>244</v>
      </c>
      <c r="B65" s="89"/>
      <c r="C65" s="89"/>
      <c r="D65" s="30"/>
      <c r="E65" s="30"/>
      <c r="F65" s="30"/>
      <c r="G65" s="30"/>
      <c r="H65" s="30"/>
      <c r="I65" s="30"/>
      <c r="J65" s="30"/>
      <c r="K65" s="30"/>
      <c r="L65" s="30"/>
      <c r="M65" s="30"/>
      <c r="N65" s="63"/>
      <c r="O65" s="30"/>
      <c r="P65" s="30"/>
      <c r="Q65" s="30"/>
      <c r="R65" s="30"/>
      <c r="S65" s="30"/>
      <c r="T65" s="30"/>
      <c r="U65" s="30"/>
      <c r="V65" s="30"/>
      <c r="W65" s="30"/>
      <c r="X65" s="30"/>
      <c r="Y65" s="30"/>
      <c r="Z65" s="30"/>
      <c r="AA65" s="30"/>
      <c r="AB65" s="64"/>
      <c r="AC65" s="31"/>
      <c r="AD65" s="31"/>
      <c r="AE65" s="31"/>
      <c r="AF65" s="31"/>
      <c r="AG65" s="31"/>
      <c r="AH65" s="31"/>
      <c r="AI65" s="31"/>
      <c r="AJ65" s="31"/>
      <c r="AK65" s="31"/>
      <c r="AL65" s="31"/>
      <c r="AM65" s="31"/>
      <c r="AN65" s="31"/>
      <c r="AO65" s="31"/>
    </row>
    <row r="66" spans="1:41" s="171" customFormat="1" ht="20.25" customHeight="1" x14ac:dyDescent="0.35">
      <c r="A66" s="186" t="s">
        <v>185</v>
      </c>
    </row>
    <row r="67" spans="1:41" s="148" customFormat="1" ht="15" customHeight="1" x14ac:dyDescent="0.35">
      <c r="A67" s="187"/>
      <c r="B67" s="286" t="s">
        <v>53</v>
      </c>
      <c r="C67" s="287"/>
      <c r="D67" s="287"/>
      <c r="E67" s="287"/>
      <c r="F67" s="287"/>
      <c r="G67" s="287"/>
      <c r="H67" s="287"/>
      <c r="I67" s="287"/>
      <c r="J67" s="287"/>
      <c r="K67" s="287"/>
      <c r="L67" s="287"/>
      <c r="M67" s="287"/>
      <c r="N67" s="288"/>
      <c r="O67" s="286" t="s">
        <v>54</v>
      </c>
      <c r="P67" s="287"/>
      <c r="Q67" s="287"/>
      <c r="R67" s="287"/>
      <c r="S67" s="287"/>
      <c r="T67" s="287"/>
      <c r="U67" s="287"/>
      <c r="V67" s="287"/>
      <c r="W67" s="287"/>
      <c r="X67" s="287"/>
      <c r="Y67" s="287"/>
      <c r="Z67" s="287"/>
      <c r="AA67" s="287"/>
      <c r="AB67" s="288"/>
      <c r="AC67" s="288" t="s">
        <v>60</v>
      </c>
      <c r="AD67" s="288"/>
      <c r="AE67" s="288"/>
      <c r="AF67" s="288"/>
      <c r="AG67" s="288"/>
      <c r="AH67" s="288"/>
      <c r="AI67" s="288"/>
      <c r="AJ67" s="288"/>
      <c r="AK67" s="288"/>
      <c r="AL67" s="288"/>
      <c r="AM67" s="287"/>
      <c r="AN67" s="287"/>
      <c r="AO67" s="287"/>
    </row>
    <row r="68" spans="1:41" s="149" customFormat="1" ht="44.15" customHeight="1" x14ac:dyDescent="0.35">
      <c r="A68" s="147" t="s">
        <v>28</v>
      </c>
      <c r="B68" s="55" t="s">
        <v>157</v>
      </c>
      <c r="C68" s="55" t="s">
        <v>158</v>
      </c>
      <c r="D68" s="55" t="s">
        <v>159</v>
      </c>
      <c r="E68" s="55" t="s">
        <v>160</v>
      </c>
      <c r="F68" s="55" t="s">
        <v>161</v>
      </c>
      <c r="G68" s="55" t="s">
        <v>162</v>
      </c>
      <c r="H68" s="55" t="s">
        <v>163</v>
      </c>
      <c r="I68" s="55" t="s">
        <v>164</v>
      </c>
      <c r="J68" s="55" t="s">
        <v>165</v>
      </c>
      <c r="K68" s="55" t="s">
        <v>166</v>
      </c>
      <c r="L68" s="55" t="s">
        <v>167</v>
      </c>
      <c r="M68" s="55" t="s">
        <v>168</v>
      </c>
      <c r="N68" s="55" t="s">
        <v>153</v>
      </c>
      <c r="O68" s="55" t="s">
        <v>169</v>
      </c>
      <c r="P68" s="55" t="s">
        <v>170</v>
      </c>
      <c r="Q68" s="55" t="s">
        <v>171</v>
      </c>
      <c r="R68" s="55" t="s">
        <v>172</v>
      </c>
      <c r="S68" s="55" t="s">
        <v>173</v>
      </c>
      <c r="T68" s="55" t="s">
        <v>174</v>
      </c>
      <c r="U68" s="55" t="s">
        <v>175</v>
      </c>
      <c r="V68" s="55" t="s">
        <v>176</v>
      </c>
      <c r="W68" s="55" t="s">
        <v>177</v>
      </c>
      <c r="X68" s="55" t="s">
        <v>178</v>
      </c>
      <c r="Y68" s="55" t="s">
        <v>179</v>
      </c>
      <c r="Z68" s="55" t="s">
        <v>180</v>
      </c>
      <c r="AA68" s="55" t="s">
        <v>181</v>
      </c>
      <c r="AB68" s="55" t="s">
        <v>154</v>
      </c>
      <c r="AC68" s="55" t="s">
        <v>61</v>
      </c>
      <c r="AD68" s="55" t="s">
        <v>62</v>
      </c>
      <c r="AE68" s="55" t="s">
        <v>63</v>
      </c>
      <c r="AF68" s="55" t="s">
        <v>64</v>
      </c>
      <c r="AG68" s="55" t="s">
        <v>65</v>
      </c>
      <c r="AH68" s="55" t="s">
        <v>66</v>
      </c>
      <c r="AI68" s="55" t="s">
        <v>67</v>
      </c>
      <c r="AJ68" s="55" t="s">
        <v>68</v>
      </c>
      <c r="AK68" s="55" t="s">
        <v>69</v>
      </c>
      <c r="AL68" s="55" t="s">
        <v>70</v>
      </c>
      <c r="AM68" s="55" t="s">
        <v>71</v>
      </c>
      <c r="AN68" s="55" t="s">
        <v>72</v>
      </c>
      <c r="AO68" s="143" t="s">
        <v>73</v>
      </c>
    </row>
    <row r="69" spans="1:41" s="171" customFormat="1" ht="15" customHeight="1" x14ac:dyDescent="0.35">
      <c r="A69" s="172" t="s">
        <v>40</v>
      </c>
      <c r="B69" s="173">
        <v>164224</v>
      </c>
      <c r="C69" s="173">
        <v>138010</v>
      </c>
      <c r="D69" s="174">
        <v>153455</v>
      </c>
      <c r="E69" s="174">
        <v>146534</v>
      </c>
      <c r="F69" s="174">
        <v>151553</v>
      </c>
      <c r="G69" s="174">
        <v>135059</v>
      </c>
      <c r="H69" s="174">
        <v>141084</v>
      </c>
      <c r="I69" s="174">
        <v>130409</v>
      </c>
      <c r="J69" s="174">
        <v>135322</v>
      </c>
      <c r="K69" s="174">
        <v>154310</v>
      </c>
      <c r="L69" s="174">
        <v>142725</v>
      </c>
      <c r="M69" s="174">
        <v>129982</v>
      </c>
      <c r="N69" s="174">
        <f>SUM(B69:M69)/12</f>
        <v>143555.58333333334</v>
      </c>
      <c r="O69" s="174">
        <v>146819</v>
      </c>
      <c r="P69" s="175">
        <v>111178</v>
      </c>
      <c r="Q69" s="175">
        <v>113020</v>
      </c>
      <c r="R69" s="175">
        <v>125152</v>
      </c>
      <c r="S69" s="175">
        <v>129662</v>
      </c>
      <c r="T69" s="175">
        <v>124069</v>
      </c>
      <c r="U69" s="175">
        <v>137717</v>
      </c>
      <c r="V69" s="175">
        <v>143202</v>
      </c>
      <c r="W69" s="175">
        <v>140362</v>
      </c>
      <c r="X69" s="175">
        <v>130859</v>
      </c>
      <c r="Y69" s="175">
        <v>140337</v>
      </c>
      <c r="Z69" s="175">
        <v>130326</v>
      </c>
      <c r="AA69" s="175">
        <v>162290</v>
      </c>
      <c r="AB69" s="176">
        <f t="shared" ref="AB69:AB71" si="70">SUM(O69:AA69)/13</f>
        <v>133461</v>
      </c>
      <c r="AC69" s="132">
        <f t="shared" ref="AC69" si="71">(O69-D69)/D69</f>
        <v>-4.3243947737121632E-2</v>
      </c>
      <c r="AD69" s="132">
        <f t="shared" ref="AD69" si="72">(P69-E69)/E69</f>
        <v>-0.24128188679760329</v>
      </c>
      <c r="AE69" s="132">
        <f t="shared" ref="AE69" si="73">(Q69-F69)/F69</f>
        <v>-0.25425428727903771</v>
      </c>
      <c r="AF69" s="132">
        <f t="shared" ref="AF69" si="74">(R69-G69)/G69</f>
        <v>-7.3353127151837338E-2</v>
      </c>
      <c r="AG69" s="132">
        <f t="shared" ref="AG69" si="75">(S69-H69)/H69</f>
        <v>-8.0958861387542172E-2</v>
      </c>
      <c r="AH69" s="132">
        <f t="shared" ref="AH69" si="76">(T69-I69)/I69</f>
        <v>-4.8616276483984998E-2</v>
      </c>
      <c r="AI69" s="132">
        <f t="shared" ref="AI69" si="77">(U69-J69)/J69</f>
        <v>1.7698526477586792E-2</v>
      </c>
      <c r="AJ69" s="132">
        <f t="shared" ref="AJ69" si="78">(V69-K69)/K69</f>
        <v>-7.198496532953147E-2</v>
      </c>
      <c r="AK69" s="177">
        <f t="shared" ref="AK69" si="79">(W69-L69)/L69</f>
        <v>-1.6556314590996671E-2</v>
      </c>
      <c r="AL69" s="281">
        <f t="shared" ref="AL69" si="80">(X69-M69)/M69</f>
        <v>6.7470880583465403E-3</v>
      </c>
      <c r="AM69" s="177">
        <f t="shared" ref="AM69" si="81">(Y69-B69)/B69</f>
        <v>-0.14545377045985972</v>
      </c>
      <c r="AN69" s="177">
        <f t="shared" ref="AN69" si="82">(Z69-C69)/C69</f>
        <v>-5.5677124846025654E-2</v>
      </c>
      <c r="AO69" s="189">
        <f>(AA69-D69)/D69</f>
        <v>5.7573881593952624E-2</v>
      </c>
    </row>
    <row r="70" spans="1:41" s="171" customFormat="1" ht="15" customHeight="1" x14ac:dyDescent="0.35">
      <c r="A70" s="172" t="s">
        <v>41</v>
      </c>
      <c r="B70" s="178" t="s">
        <v>56</v>
      </c>
      <c r="C70" s="178" t="s">
        <v>56</v>
      </c>
      <c r="D70" s="126" t="s">
        <v>56</v>
      </c>
      <c r="E70" s="126" t="s">
        <v>56</v>
      </c>
      <c r="F70" s="126" t="s">
        <v>56</v>
      </c>
      <c r="G70" s="126" t="s">
        <v>56</v>
      </c>
      <c r="H70" s="126" t="s">
        <v>56</v>
      </c>
      <c r="I70" s="126" t="s">
        <v>56</v>
      </c>
      <c r="J70" s="126" t="s">
        <v>56</v>
      </c>
      <c r="K70" s="126" t="s">
        <v>56</v>
      </c>
      <c r="L70" s="126" t="s">
        <v>56</v>
      </c>
      <c r="M70" s="126" t="s">
        <v>56</v>
      </c>
      <c r="N70" s="126" t="s">
        <v>56</v>
      </c>
      <c r="O70" s="126" t="s">
        <v>56</v>
      </c>
      <c r="P70" s="152" t="s">
        <v>56</v>
      </c>
      <c r="Q70" s="152" t="s">
        <v>56</v>
      </c>
      <c r="R70" s="152" t="s">
        <v>56</v>
      </c>
      <c r="S70" s="152" t="s">
        <v>56</v>
      </c>
      <c r="T70" s="152" t="s">
        <v>56</v>
      </c>
      <c r="U70" s="152" t="s">
        <v>56</v>
      </c>
      <c r="V70" s="152" t="s">
        <v>56</v>
      </c>
      <c r="W70" s="152" t="s">
        <v>56</v>
      </c>
      <c r="X70" s="152" t="s">
        <v>56</v>
      </c>
      <c r="Y70" s="152" t="s">
        <v>56</v>
      </c>
      <c r="Z70" s="152" t="s">
        <v>56</v>
      </c>
      <c r="AA70" s="152" t="s">
        <v>56</v>
      </c>
      <c r="AB70" s="125" t="s">
        <v>56</v>
      </c>
      <c r="AC70" s="132" t="s">
        <v>56</v>
      </c>
      <c r="AD70" s="132" t="s">
        <v>56</v>
      </c>
      <c r="AE70" s="132" t="s">
        <v>56</v>
      </c>
      <c r="AF70" s="132" t="s">
        <v>56</v>
      </c>
      <c r="AG70" s="132" t="s">
        <v>56</v>
      </c>
      <c r="AH70" s="132" t="s">
        <v>56</v>
      </c>
      <c r="AI70" s="132" t="s">
        <v>56</v>
      </c>
      <c r="AJ70" s="132" t="s">
        <v>56</v>
      </c>
      <c r="AK70" s="176" t="s">
        <v>56</v>
      </c>
      <c r="AL70" s="176" t="s">
        <v>56</v>
      </c>
      <c r="AM70" s="176" t="s">
        <v>56</v>
      </c>
      <c r="AN70" s="176" t="s">
        <v>56</v>
      </c>
      <c r="AO70" s="190" t="s">
        <v>56</v>
      </c>
    </row>
    <row r="71" spans="1:41" s="171" customFormat="1" ht="15" customHeight="1" x14ac:dyDescent="0.35">
      <c r="A71" s="172" t="s">
        <v>29</v>
      </c>
      <c r="B71" s="173">
        <v>1629</v>
      </c>
      <c r="C71" s="173">
        <v>1401</v>
      </c>
      <c r="D71" s="174">
        <v>1335</v>
      </c>
      <c r="E71" s="174">
        <v>1436</v>
      </c>
      <c r="F71" s="174">
        <v>1378</v>
      </c>
      <c r="G71" s="174">
        <v>1178</v>
      </c>
      <c r="H71" s="174">
        <v>1174</v>
      </c>
      <c r="I71" s="174">
        <v>988</v>
      </c>
      <c r="J71" s="174">
        <v>1034</v>
      </c>
      <c r="K71" s="174">
        <v>1165</v>
      </c>
      <c r="L71" s="174">
        <v>1008</v>
      </c>
      <c r="M71" s="174">
        <v>947</v>
      </c>
      <c r="N71" s="174">
        <f>SUM(B71:M71)/12</f>
        <v>1222.75</v>
      </c>
      <c r="O71" s="174">
        <v>904</v>
      </c>
      <c r="P71" s="174">
        <v>598</v>
      </c>
      <c r="Q71" s="174">
        <v>566</v>
      </c>
      <c r="R71" s="174">
        <v>632</v>
      </c>
      <c r="S71" s="174">
        <v>733</v>
      </c>
      <c r="T71" s="174">
        <v>655</v>
      </c>
      <c r="U71" s="174">
        <v>844</v>
      </c>
      <c r="V71" s="174">
        <v>925</v>
      </c>
      <c r="W71" s="174">
        <v>847</v>
      </c>
      <c r="X71" s="174">
        <v>803</v>
      </c>
      <c r="Y71" s="174">
        <v>952</v>
      </c>
      <c r="Z71" s="174">
        <v>947</v>
      </c>
      <c r="AA71" s="174">
        <v>1074</v>
      </c>
      <c r="AB71" s="176">
        <f t="shared" si="70"/>
        <v>806.15384615384619</v>
      </c>
      <c r="AC71" s="132">
        <f t="shared" ref="AC71" si="83">(O71-D71)/D71</f>
        <v>-0.32284644194756557</v>
      </c>
      <c r="AD71" s="132">
        <f t="shared" ref="AD71" si="84">(P71-E71)/E71</f>
        <v>-0.58356545961002781</v>
      </c>
      <c r="AE71" s="132">
        <f t="shared" ref="AE71" si="85">(Q71-F71)/F71</f>
        <v>-0.58925979680696661</v>
      </c>
      <c r="AF71" s="132">
        <f t="shared" ref="AF71" si="86">(R71-G71)/G71</f>
        <v>-0.46349745331069608</v>
      </c>
      <c r="AG71" s="132">
        <f t="shared" ref="AG71" si="87">(S71-H71)/H71</f>
        <v>-0.37563884156729133</v>
      </c>
      <c r="AH71" s="132">
        <f t="shared" ref="AH71" si="88">(T71-I71)/I71</f>
        <v>-0.33704453441295545</v>
      </c>
      <c r="AI71" s="132">
        <f t="shared" ref="AI71" si="89">(U71-J71)/J71</f>
        <v>-0.18375241779497098</v>
      </c>
      <c r="AJ71" s="132">
        <f t="shared" ref="AJ71" si="90">(V71-K71)/K71</f>
        <v>-0.20600858369098712</v>
      </c>
      <c r="AK71" s="132">
        <f t="shared" ref="AK71" si="91">(W71-L71)/L71</f>
        <v>-0.15972222222222221</v>
      </c>
      <c r="AL71" s="132">
        <f t="shared" ref="AL71" si="92">(X71-M71)/M71</f>
        <v>-0.15205913410770855</v>
      </c>
      <c r="AM71" s="132">
        <f t="shared" ref="AM71" si="93">(Y71-B71)/B71</f>
        <v>-0.41559238796807857</v>
      </c>
      <c r="AN71" s="132">
        <f t="shared" ref="AN71" si="94">(Z71-C71)/C71</f>
        <v>-0.32405424696645252</v>
      </c>
      <c r="AO71" s="133">
        <f>(AA71-D71)/D71</f>
        <v>-0.19550561797752808</v>
      </c>
    </row>
    <row r="72" spans="1:41" s="171" customFormat="1" ht="15" customHeight="1" x14ac:dyDescent="0.35">
      <c r="A72" s="172" t="s">
        <v>42</v>
      </c>
      <c r="B72" s="178" t="s">
        <v>56</v>
      </c>
      <c r="C72" s="178" t="s">
        <v>56</v>
      </c>
      <c r="D72" s="126" t="s">
        <v>56</v>
      </c>
      <c r="E72" s="126" t="s">
        <v>56</v>
      </c>
      <c r="F72" s="126" t="s">
        <v>56</v>
      </c>
      <c r="G72" s="126" t="s">
        <v>56</v>
      </c>
      <c r="H72" s="126" t="s">
        <v>56</v>
      </c>
      <c r="I72" s="126" t="s">
        <v>56</v>
      </c>
      <c r="J72" s="126" t="s">
        <v>56</v>
      </c>
      <c r="K72" s="126" t="s">
        <v>56</v>
      </c>
      <c r="L72" s="126" t="s">
        <v>56</v>
      </c>
      <c r="M72" s="126" t="s">
        <v>56</v>
      </c>
      <c r="N72" s="126" t="s">
        <v>56</v>
      </c>
      <c r="O72" s="132" t="s">
        <v>56</v>
      </c>
      <c r="P72" s="152" t="s">
        <v>56</v>
      </c>
      <c r="Q72" s="152" t="s">
        <v>56</v>
      </c>
      <c r="R72" s="152" t="s">
        <v>56</v>
      </c>
      <c r="S72" s="152" t="s">
        <v>56</v>
      </c>
      <c r="T72" s="152" t="s">
        <v>56</v>
      </c>
      <c r="U72" s="152" t="s">
        <v>56</v>
      </c>
      <c r="V72" s="152" t="s">
        <v>56</v>
      </c>
      <c r="W72" s="152" t="s">
        <v>56</v>
      </c>
      <c r="X72" s="152" t="s">
        <v>56</v>
      </c>
      <c r="Y72" s="152" t="s">
        <v>56</v>
      </c>
      <c r="Z72" s="152" t="s">
        <v>56</v>
      </c>
      <c r="AA72" s="152" t="s">
        <v>56</v>
      </c>
      <c r="AB72" s="125" t="s">
        <v>56</v>
      </c>
      <c r="AC72" s="132" t="s">
        <v>56</v>
      </c>
      <c r="AD72" s="132" t="s">
        <v>56</v>
      </c>
      <c r="AE72" s="132" t="s">
        <v>56</v>
      </c>
      <c r="AF72" s="132" t="s">
        <v>56</v>
      </c>
      <c r="AG72" s="132" t="s">
        <v>56</v>
      </c>
      <c r="AH72" s="132" t="s">
        <v>56</v>
      </c>
      <c r="AI72" s="132" t="s">
        <v>56</v>
      </c>
      <c r="AJ72" s="132" t="s">
        <v>56</v>
      </c>
      <c r="AK72" s="176" t="s">
        <v>56</v>
      </c>
      <c r="AL72" s="176" t="s">
        <v>56</v>
      </c>
      <c r="AM72" s="176" t="s">
        <v>56</v>
      </c>
      <c r="AN72" s="176" t="s">
        <v>56</v>
      </c>
      <c r="AO72" s="190" t="s">
        <v>56</v>
      </c>
    </row>
    <row r="73" spans="1:41" s="171" customFormat="1" ht="15" customHeight="1" x14ac:dyDescent="0.35">
      <c r="A73" s="249" t="s">
        <v>31</v>
      </c>
      <c r="B73" s="250">
        <v>24458</v>
      </c>
      <c r="C73" s="250">
        <v>15315</v>
      </c>
      <c r="D73" s="251">
        <v>15862</v>
      </c>
      <c r="E73" s="251">
        <v>16016</v>
      </c>
      <c r="F73" s="251">
        <v>17896</v>
      </c>
      <c r="G73" s="251">
        <v>16121</v>
      </c>
      <c r="H73" s="251">
        <v>16480</v>
      </c>
      <c r="I73" s="251">
        <v>16381</v>
      </c>
      <c r="J73" s="251">
        <v>15999</v>
      </c>
      <c r="K73" s="251">
        <v>88163</v>
      </c>
      <c r="L73" s="251">
        <v>81051</v>
      </c>
      <c r="M73" s="251">
        <v>31340</v>
      </c>
      <c r="N73" s="251">
        <f>SUM(B73:M73)/12</f>
        <v>29590.166666666668</v>
      </c>
      <c r="O73" s="251">
        <v>13085</v>
      </c>
      <c r="P73" s="251">
        <v>8911</v>
      </c>
      <c r="Q73" s="251">
        <v>9560</v>
      </c>
      <c r="R73" s="251">
        <v>11115</v>
      </c>
      <c r="S73" s="251">
        <v>11686</v>
      </c>
      <c r="T73" s="251">
        <v>12516</v>
      </c>
      <c r="U73" s="251">
        <v>13467</v>
      </c>
      <c r="V73" s="251">
        <v>96919</v>
      </c>
      <c r="W73" s="251">
        <v>60798</v>
      </c>
      <c r="X73" s="251">
        <v>23022</v>
      </c>
      <c r="Y73" s="251">
        <v>16066</v>
      </c>
      <c r="Z73" s="251">
        <v>12340</v>
      </c>
      <c r="AA73" s="251">
        <v>13295</v>
      </c>
      <c r="AB73" s="252">
        <f>SUM(O73:AA73)/13</f>
        <v>23290.76923076923</v>
      </c>
      <c r="AC73" s="179">
        <f t="shared" ref="AC73" si="95">(O73-D73)/D73</f>
        <v>-0.17507250031521876</v>
      </c>
      <c r="AD73" s="179">
        <f t="shared" ref="AD73" si="96">(P73-E73)/E73</f>
        <v>-0.44361888111888109</v>
      </c>
      <c r="AE73" s="179">
        <f t="shared" ref="AE73" si="97">(Q73-F73)/F73</f>
        <v>-0.4658024139472508</v>
      </c>
      <c r="AF73" s="179">
        <f t="shared" ref="AF73" si="98">(R73-G73)/G73</f>
        <v>-0.31052664226784937</v>
      </c>
      <c r="AG73" s="179">
        <f t="shared" ref="AG73" si="99">(S73-H73)/H73</f>
        <v>-0.29089805825242721</v>
      </c>
      <c r="AH73" s="179">
        <f t="shared" ref="AH73" si="100">(T73-I73)/I73</f>
        <v>-0.23594408155790245</v>
      </c>
      <c r="AI73" s="179">
        <f t="shared" ref="AI73" si="101">(U73-J73)/J73</f>
        <v>-0.15825989124320269</v>
      </c>
      <c r="AJ73" s="179">
        <f t="shared" ref="AJ73" si="102">(V73-K73)/K73</f>
        <v>9.9316039608452519E-2</v>
      </c>
      <c r="AK73" s="179">
        <f t="shared" ref="AK73" si="103">(W73-L73)/L73</f>
        <v>-0.24987970537069254</v>
      </c>
      <c r="AL73" s="179">
        <f t="shared" ref="AL73" si="104">(X73-M73)/M73</f>
        <v>-0.26541161455009571</v>
      </c>
      <c r="AM73" s="179">
        <f t="shared" ref="AM73" si="105">(Y73-B73)/B73</f>
        <v>-0.34311881592934829</v>
      </c>
      <c r="AN73" s="179">
        <f t="shared" ref="AN73" si="106">(Z73-C73)/C73</f>
        <v>-0.19425399934704538</v>
      </c>
      <c r="AO73" s="253">
        <f>(AA73-D73)/D73</f>
        <v>-0.1618333123187492</v>
      </c>
    </row>
    <row r="74" spans="1:41" s="41" customFormat="1" ht="17.25" customHeight="1" x14ac:dyDescent="0.35">
      <c r="A74" s="59" t="s">
        <v>32</v>
      </c>
      <c r="B74" s="59"/>
      <c r="C74" s="59"/>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row>
    <row r="75" spans="1:41" s="41" customFormat="1" ht="12" customHeight="1" x14ac:dyDescent="0.35">
      <c r="A75" s="180" t="s">
        <v>38</v>
      </c>
      <c r="B75" s="89"/>
      <c r="C75" s="89"/>
      <c r="D75" s="30"/>
      <c r="E75" s="30"/>
      <c r="F75" s="30"/>
      <c r="G75" s="30"/>
      <c r="H75" s="30"/>
      <c r="I75" s="30"/>
      <c r="J75" s="30"/>
      <c r="K75" s="30"/>
      <c r="L75" s="30"/>
      <c r="M75" s="30"/>
      <c r="N75" s="64"/>
      <c r="O75" s="30"/>
      <c r="P75" s="30"/>
      <c r="Q75" s="30"/>
      <c r="R75" s="30"/>
      <c r="S75" s="30"/>
      <c r="T75" s="30"/>
      <c r="U75" s="30"/>
      <c r="V75" s="30"/>
      <c r="W75" s="30"/>
      <c r="X75" s="30"/>
      <c r="Y75" s="30"/>
      <c r="Z75" s="30"/>
      <c r="AA75" s="30"/>
      <c r="AB75" s="30"/>
      <c r="AC75" s="30"/>
      <c r="AD75" s="30"/>
      <c r="AE75" s="64"/>
      <c r="AF75" s="170"/>
      <c r="AG75" s="170"/>
      <c r="AH75" s="170"/>
      <c r="AI75" s="170"/>
      <c r="AJ75" s="170"/>
      <c r="AK75" s="170"/>
      <c r="AL75" s="170"/>
      <c r="AM75" s="170"/>
      <c r="AN75" s="170"/>
      <c r="AO75" s="170"/>
    </row>
    <row r="76" spans="1:41" s="41" customFormat="1" ht="12" customHeight="1" x14ac:dyDescent="0.35">
      <c r="A76" s="180" t="s">
        <v>33</v>
      </c>
      <c r="B76" s="89"/>
      <c r="C76" s="89"/>
      <c r="D76" s="30"/>
      <c r="E76" s="30"/>
      <c r="F76" s="30"/>
      <c r="G76" s="30"/>
      <c r="H76" s="30"/>
      <c r="I76" s="30"/>
      <c r="J76" s="30"/>
      <c r="K76" s="30"/>
      <c r="L76" s="30"/>
      <c r="M76" s="30"/>
      <c r="N76" s="64"/>
      <c r="O76" s="30"/>
      <c r="P76" s="30"/>
      <c r="Q76" s="30"/>
      <c r="R76" s="30"/>
      <c r="S76" s="30"/>
      <c r="T76" s="30"/>
      <c r="U76" s="30"/>
      <c r="V76" s="30"/>
      <c r="W76" s="30"/>
      <c r="X76" s="30"/>
      <c r="Y76" s="30"/>
      <c r="Z76" s="30"/>
      <c r="AA76" s="30"/>
      <c r="AB76" s="30"/>
      <c r="AC76" s="30"/>
      <c r="AD76" s="30"/>
      <c r="AE76" s="64"/>
      <c r="AF76" s="170"/>
      <c r="AG76" s="170"/>
      <c r="AH76" s="170"/>
      <c r="AI76" s="170"/>
      <c r="AJ76" s="170"/>
      <c r="AK76" s="170"/>
      <c r="AL76" s="170"/>
      <c r="AM76" s="170"/>
      <c r="AN76" s="170"/>
      <c r="AO76" s="170"/>
    </row>
    <row r="77" spans="1:41" s="41" customFormat="1" ht="12" customHeight="1" x14ac:dyDescent="0.35">
      <c r="A77" s="180" t="s">
        <v>34</v>
      </c>
      <c r="B77" s="89"/>
      <c r="C77" s="89"/>
      <c r="D77" s="30"/>
      <c r="E77" s="30"/>
      <c r="F77" s="30"/>
      <c r="G77" s="30"/>
      <c r="H77" s="30"/>
      <c r="I77" s="30"/>
      <c r="J77" s="30"/>
      <c r="K77" s="30"/>
      <c r="L77" s="30"/>
      <c r="M77" s="30"/>
      <c r="N77" s="64"/>
      <c r="O77" s="30"/>
      <c r="P77" s="30"/>
      <c r="Q77" s="30"/>
      <c r="R77" s="30"/>
      <c r="S77" s="30"/>
      <c r="T77" s="30"/>
      <c r="U77" s="30"/>
      <c r="V77" s="30"/>
      <c r="W77" s="30"/>
      <c r="X77" s="30"/>
      <c r="Y77" s="30"/>
      <c r="Z77" s="30"/>
      <c r="AA77" s="30"/>
      <c r="AB77" s="30"/>
      <c r="AC77" s="30"/>
      <c r="AD77" s="30"/>
      <c r="AE77" s="64"/>
      <c r="AF77" s="170"/>
      <c r="AG77" s="170"/>
      <c r="AH77" s="170"/>
      <c r="AI77" s="170"/>
      <c r="AJ77" s="170"/>
      <c r="AK77" s="170"/>
      <c r="AL77" s="170"/>
      <c r="AM77" s="170"/>
      <c r="AN77" s="170"/>
      <c r="AO77" s="170"/>
    </row>
    <row r="78" spans="1:41" s="41" customFormat="1" ht="12" customHeight="1" x14ac:dyDescent="0.35">
      <c r="A78" s="180" t="s">
        <v>51</v>
      </c>
      <c r="B78" s="89"/>
      <c r="C78" s="89"/>
      <c r="D78" s="30"/>
      <c r="E78" s="30"/>
      <c r="F78" s="30"/>
      <c r="G78" s="30"/>
      <c r="H78" s="30"/>
      <c r="I78" s="30"/>
      <c r="J78" s="30"/>
      <c r="K78" s="30"/>
      <c r="L78" s="30"/>
      <c r="M78" s="30"/>
      <c r="N78" s="64"/>
      <c r="O78" s="30"/>
      <c r="P78" s="30"/>
      <c r="Q78" s="30"/>
      <c r="R78" s="30"/>
      <c r="S78" s="30"/>
      <c r="T78" s="30"/>
      <c r="U78" s="30"/>
      <c r="V78" s="30"/>
      <c r="W78" s="30"/>
      <c r="X78" s="30"/>
      <c r="Y78" s="30"/>
      <c r="Z78" s="30"/>
      <c r="AA78" s="30"/>
      <c r="AB78" s="30"/>
      <c r="AC78" s="30"/>
      <c r="AD78" s="30"/>
      <c r="AE78" s="64"/>
      <c r="AF78" s="170"/>
      <c r="AG78" s="170"/>
      <c r="AH78" s="170"/>
      <c r="AI78" s="170"/>
      <c r="AJ78" s="170"/>
      <c r="AK78" s="170"/>
      <c r="AL78" s="170"/>
      <c r="AM78" s="170"/>
      <c r="AN78" s="170"/>
      <c r="AO78" s="170"/>
    </row>
    <row r="79" spans="1:41" s="41" customFormat="1" ht="12" customHeight="1" x14ac:dyDescent="0.35">
      <c r="A79" s="285" t="s">
        <v>136</v>
      </c>
      <c r="B79" s="285"/>
      <c r="C79" s="285"/>
      <c r="D79" s="285"/>
      <c r="E79" s="107"/>
      <c r="F79" s="107"/>
      <c r="G79" s="107"/>
      <c r="H79" s="182"/>
      <c r="I79" s="182"/>
      <c r="J79" s="182"/>
      <c r="K79" s="182"/>
      <c r="L79" s="182"/>
      <c r="M79" s="182"/>
      <c r="N79" s="63"/>
      <c r="O79" s="182"/>
      <c r="P79" s="182"/>
      <c r="Q79" s="182"/>
      <c r="R79" s="182"/>
      <c r="S79" s="182"/>
      <c r="T79" s="182"/>
      <c r="U79" s="182"/>
      <c r="V79" s="182"/>
      <c r="W79" s="182"/>
      <c r="X79" s="182"/>
      <c r="Y79" s="182"/>
      <c r="Z79" s="182"/>
      <c r="AA79" s="182"/>
      <c r="AB79" s="182"/>
      <c r="AC79" s="182"/>
      <c r="AD79" s="182"/>
      <c r="AE79" s="64"/>
      <c r="AF79" s="183"/>
      <c r="AG79" s="183"/>
      <c r="AH79" s="183"/>
      <c r="AI79" s="183"/>
      <c r="AJ79" s="183"/>
      <c r="AK79" s="183"/>
      <c r="AL79" s="183"/>
      <c r="AM79" s="183"/>
      <c r="AN79" s="183"/>
      <c r="AO79" s="183"/>
    </row>
    <row r="80" spans="1:41" s="41" customFormat="1" ht="12" customHeight="1" x14ac:dyDescent="0.35">
      <c r="A80" s="180" t="s">
        <v>57</v>
      </c>
      <c r="B80" s="89"/>
      <c r="C80" s="89"/>
      <c r="D80" s="30"/>
      <c r="E80" s="30"/>
      <c r="F80" s="30"/>
      <c r="G80" s="30"/>
      <c r="H80" s="30"/>
      <c r="I80" s="30"/>
      <c r="J80" s="30"/>
      <c r="K80" s="30"/>
      <c r="L80" s="30"/>
      <c r="M80" s="30"/>
      <c r="N80" s="64"/>
      <c r="O80" s="30"/>
      <c r="P80" s="30"/>
      <c r="Q80" s="30"/>
      <c r="R80" s="30"/>
      <c r="S80" s="30"/>
      <c r="T80" s="30"/>
      <c r="U80" s="30"/>
      <c r="V80" s="30"/>
      <c r="W80" s="30"/>
      <c r="X80" s="30"/>
      <c r="Y80" s="30"/>
      <c r="Z80" s="30"/>
      <c r="AA80" s="30"/>
      <c r="AB80" s="30"/>
      <c r="AC80" s="30"/>
      <c r="AD80" s="30"/>
      <c r="AE80" s="64"/>
      <c r="AF80" s="170"/>
      <c r="AG80" s="170"/>
      <c r="AH80" s="170"/>
      <c r="AI80" s="170"/>
      <c r="AJ80" s="170"/>
      <c r="AK80" s="170"/>
      <c r="AL80" s="170"/>
      <c r="AM80" s="170"/>
      <c r="AN80" s="170"/>
      <c r="AO80" s="170"/>
    </row>
    <row r="81" spans="1:41" s="41" customFormat="1" ht="12" customHeight="1" x14ac:dyDescent="0.35">
      <c r="A81" s="89" t="s">
        <v>242</v>
      </c>
      <c r="B81" s="89"/>
      <c r="C81" s="89"/>
      <c r="D81" s="30"/>
      <c r="E81" s="30"/>
      <c r="F81" s="30"/>
      <c r="G81" s="30"/>
      <c r="H81" s="30"/>
      <c r="I81" s="30"/>
      <c r="J81" s="30"/>
      <c r="K81" s="30"/>
      <c r="L81" s="30"/>
      <c r="M81" s="30"/>
      <c r="N81" s="64"/>
      <c r="O81" s="30"/>
      <c r="P81" s="30"/>
      <c r="Q81" s="30"/>
      <c r="R81" s="30"/>
      <c r="S81" s="30"/>
      <c r="T81" s="30"/>
      <c r="U81" s="30"/>
      <c r="V81" s="30"/>
      <c r="W81" s="30"/>
      <c r="X81" s="30"/>
      <c r="Y81" s="30"/>
      <c r="Z81" s="30"/>
      <c r="AA81" s="30"/>
      <c r="AB81" s="30"/>
      <c r="AC81" s="30"/>
      <c r="AD81" s="30"/>
      <c r="AE81" s="64"/>
      <c r="AF81" s="170"/>
      <c r="AG81" s="170"/>
      <c r="AH81" s="170"/>
      <c r="AI81" s="170"/>
      <c r="AJ81" s="170"/>
      <c r="AK81" s="170"/>
      <c r="AL81" s="170"/>
      <c r="AM81" s="170"/>
      <c r="AN81" s="170"/>
      <c r="AO81" s="170"/>
    </row>
    <row r="82" spans="1:41" s="41" customFormat="1" ht="12" customHeight="1" x14ac:dyDescent="0.35">
      <c r="A82" s="180" t="s">
        <v>55</v>
      </c>
      <c r="B82" s="89"/>
      <c r="C82" s="89"/>
      <c r="D82" s="30"/>
      <c r="E82" s="30"/>
      <c r="F82" s="30"/>
      <c r="G82" s="30"/>
      <c r="H82" s="30"/>
      <c r="I82" s="30"/>
      <c r="J82" s="30"/>
      <c r="K82" s="30"/>
      <c r="L82" s="30"/>
      <c r="M82" s="30"/>
      <c r="N82" s="63"/>
      <c r="O82" s="30"/>
      <c r="P82" s="30"/>
      <c r="Q82" s="30"/>
      <c r="R82" s="30"/>
      <c r="S82" s="30"/>
      <c r="T82" s="30"/>
      <c r="U82" s="30"/>
      <c r="V82" s="30"/>
      <c r="W82" s="30"/>
      <c r="X82" s="30"/>
      <c r="Y82" s="30"/>
      <c r="Z82" s="30"/>
      <c r="AA82" s="30"/>
      <c r="AB82" s="30"/>
      <c r="AC82" s="30"/>
      <c r="AD82" s="30"/>
      <c r="AE82" s="64"/>
      <c r="AF82" s="31"/>
      <c r="AG82" s="31"/>
      <c r="AH82" s="31"/>
      <c r="AI82" s="31"/>
      <c r="AJ82" s="31"/>
      <c r="AK82" s="31"/>
      <c r="AL82" s="31"/>
      <c r="AM82" s="31"/>
      <c r="AN82" s="31"/>
      <c r="AO82" s="31"/>
    </row>
    <row r="83" spans="1:41" s="41" customFormat="1" ht="12" customHeight="1" x14ac:dyDescent="0.35">
      <c r="A83" s="89" t="s">
        <v>243</v>
      </c>
      <c r="B83" s="89"/>
      <c r="C83" s="89"/>
      <c r="D83" s="30"/>
      <c r="E83" s="30"/>
      <c r="F83" s="30"/>
      <c r="G83" s="30"/>
      <c r="H83" s="30"/>
      <c r="I83" s="30"/>
      <c r="J83" s="30"/>
      <c r="K83" s="30"/>
      <c r="L83" s="30"/>
      <c r="M83" s="30"/>
      <c r="N83" s="63"/>
      <c r="O83" s="30"/>
      <c r="P83" s="30"/>
      <c r="Q83" s="30"/>
      <c r="R83" s="30"/>
      <c r="S83" s="30"/>
      <c r="T83" s="30"/>
      <c r="U83" s="30"/>
      <c r="V83" s="30"/>
      <c r="W83" s="30"/>
      <c r="X83" s="30"/>
      <c r="Y83" s="30"/>
      <c r="Z83" s="30"/>
      <c r="AA83" s="30"/>
      <c r="AB83" s="30"/>
      <c r="AC83" s="30"/>
      <c r="AD83" s="30"/>
      <c r="AE83" s="64"/>
      <c r="AF83" s="31"/>
      <c r="AG83" s="31"/>
      <c r="AH83" s="31"/>
      <c r="AI83" s="31"/>
      <c r="AJ83" s="31"/>
      <c r="AK83" s="31"/>
      <c r="AL83" s="31"/>
      <c r="AM83" s="31"/>
      <c r="AN83" s="31"/>
      <c r="AO83" s="31"/>
    </row>
    <row r="84" spans="1:41" s="41" customFormat="1" ht="12" customHeight="1" x14ac:dyDescent="0.35">
      <c r="A84" s="184" t="s">
        <v>35</v>
      </c>
      <c r="B84" s="89"/>
      <c r="C84" s="89"/>
      <c r="D84" s="30"/>
      <c r="E84" s="30"/>
      <c r="F84" s="30"/>
      <c r="G84" s="30"/>
      <c r="H84" s="30"/>
      <c r="I84" s="30"/>
      <c r="J84" s="30"/>
      <c r="K84" s="30"/>
      <c r="L84" s="30"/>
      <c r="M84" s="30"/>
      <c r="N84" s="63"/>
      <c r="O84" s="30"/>
      <c r="P84" s="30"/>
      <c r="Q84" s="30"/>
      <c r="R84" s="30"/>
      <c r="S84" s="30"/>
      <c r="T84" s="30"/>
      <c r="U84" s="30"/>
      <c r="V84" s="30"/>
      <c r="W84" s="30"/>
      <c r="X84" s="30"/>
      <c r="Y84" s="30"/>
      <c r="Z84" s="30"/>
      <c r="AA84" s="30"/>
      <c r="AB84" s="30"/>
      <c r="AC84" s="30"/>
      <c r="AD84" s="30"/>
      <c r="AE84" s="64"/>
      <c r="AF84" s="31"/>
      <c r="AG84" s="31"/>
      <c r="AH84" s="31"/>
      <c r="AI84" s="31"/>
      <c r="AJ84" s="31"/>
      <c r="AK84" s="31"/>
      <c r="AL84" s="31"/>
      <c r="AM84" s="31"/>
      <c r="AN84" s="31"/>
      <c r="AO84" s="31"/>
    </row>
    <row r="85" spans="1:41" s="41" customFormat="1" ht="30" customHeight="1" x14ac:dyDescent="0.35">
      <c r="A85" s="66" t="s">
        <v>244</v>
      </c>
      <c r="B85" s="89"/>
      <c r="C85" s="89"/>
      <c r="D85" s="30"/>
      <c r="E85" s="30"/>
      <c r="F85" s="30"/>
      <c r="G85" s="30"/>
      <c r="H85" s="30"/>
      <c r="I85" s="30"/>
      <c r="J85" s="30"/>
      <c r="K85" s="30"/>
      <c r="L85" s="30"/>
      <c r="M85" s="30"/>
      <c r="N85" s="63"/>
      <c r="O85" s="30"/>
      <c r="P85" s="30"/>
      <c r="Q85" s="30"/>
      <c r="R85" s="30"/>
      <c r="S85" s="30"/>
      <c r="T85" s="30"/>
      <c r="U85" s="30"/>
      <c r="V85" s="30"/>
      <c r="W85" s="30"/>
      <c r="X85" s="30"/>
      <c r="Y85" s="30"/>
      <c r="Z85" s="30"/>
      <c r="AA85" s="30"/>
      <c r="AB85" s="30"/>
      <c r="AC85" s="30"/>
      <c r="AD85" s="30"/>
      <c r="AE85" s="64"/>
      <c r="AF85" s="31"/>
      <c r="AG85" s="31"/>
      <c r="AH85" s="31"/>
      <c r="AI85" s="31"/>
      <c r="AJ85" s="31"/>
      <c r="AK85" s="31"/>
      <c r="AL85" s="31"/>
      <c r="AM85" s="31"/>
      <c r="AN85" s="31"/>
      <c r="AO85" s="31"/>
    </row>
    <row r="86" spans="1:41" s="171" customFormat="1" ht="20.25" customHeight="1" x14ac:dyDescent="0.35">
      <c r="A86" s="186" t="s">
        <v>191</v>
      </c>
    </row>
    <row r="87" spans="1:41" s="148" customFormat="1" ht="15" customHeight="1" x14ac:dyDescent="0.35">
      <c r="A87" s="187"/>
      <c r="B87" s="286" t="s">
        <v>53</v>
      </c>
      <c r="C87" s="287"/>
      <c r="D87" s="287"/>
      <c r="E87" s="287"/>
      <c r="F87" s="287"/>
      <c r="G87" s="287"/>
      <c r="H87" s="287"/>
      <c r="I87" s="287"/>
      <c r="J87" s="287"/>
      <c r="K87" s="287"/>
      <c r="L87" s="287"/>
      <c r="M87" s="287"/>
      <c r="N87" s="288"/>
      <c r="O87" s="286" t="s">
        <v>54</v>
      </c>
      <c r="P87" s="287"/>
      <c r="Q87" s="287"/>
      <c r="R87" s="287"/>
      <c r="S87" s="287"/>
      <c r="T87" s="287"/>
      <c r="U87" s="287"/>
      <c r="V87" s="287"/>
      <c r="W87" s="287"/>
      <c r="X87" s="287"/>
      <c r="Y87" s="287"/>
      <c r="Z87" s="287"/>
      <c r="AA87" s="287"/>
      <c r="AB87" s="288"/>
      <c r="AC87" s="286" t="s">
        <v>60</v>
      </c>
      <c r="AD87" s="287"/>
      <c r="AE87" s="287"/>
      <c r="AF87" s="287"/>
      <c r="AG87" s="287"/>
      <c r="AH87" s="287"/>
      <c r="AI87" s="287"/>
      <c r="AJ87" s="287"/>
      <c r="AK87" s="287"/>
      <c r="AL87" s="287"/>
      <c r="AM87" s="287"/>
      <c r="AN87" s="287"/>
      <c r="AO87" s="287"/>
    </row>
    <row r="88" spans="1:41" s="149" customFormat="1" ht="44.15" customHeight="1" x14ac:dyDescent="0.35">
      <c r="A88" s="147" t="s">
        <v>28</v>
      </c>
      <c r="B88" s="55" t="s">
        <v>157</v>
      </c>
      <c r="C88" s="55" t="s">
        <v>158</v>
      </c>
      <c r="D88" s="55" t="s">
        <v>159</v>
      </c>
      <c r="E88" s="55" t="s">
        <v>160</v>
      </c>
      <c r="F88" s="55" t="s">
        <v>161</v>
      </c>
      <c r="G88" s="55" t="s">
        <v>162</v>
      </c>
      <c r="H88" s="55" t="s">
        <v>163</v>
      </c>
      <c r="I88" s="55" t="s">
        <v>164</v>
      </c>
      <c r="J88" s="55" t="s">
        <v>165</v>
      </c>
      <c r="K88" s="55" t="s">
        <v>166</v>
      </c>
      <c r="L88" s="55" t="s">
        <v>167</v>
      </c>
      <c r="M88" s="55" t="s">
        <v>168</v>
      </c>
      <c r="N88" s="55" t="s">
        <v>153</v>
      </c>
      <c r="O88" s="55" t="s">
        <v>169</v>
      </c>
      <c r="P88" s="55" t="s">
        <v>170</v>
      </c>
      <c r="Q88" s="55" t="s">
        <v>171</v>
      </c>
      <c r="R88" s="55" t="s">
        <v>172</v>
      </c>
      <c r="S88" s="55" t="s">
        <v>173</v>
      </c>
      <c r="T88" s="55" t="s">
        <v>174</v>
      </c>
      <c r="U88" s="55" t="s">
        <v>175</v>
      </c>
      <c r="V88" s="55" t="s">
        <v>176</v>
      </c>
      <c r="W88" s="55" t="s">
        <v>177</v>
      </c>
      <c r="X88" s="55" t="s">
        <v>178</v>
      </c>
      <c r="Y88" s="55" t="s">
        <v>179</v>
      </c>
      <c r="Z88" s="55" t="s">
        <v>180</v>
      </c>
      <c r="AA88" s="55" t="s">
        <v>181</v>
      </c>
      <c r="AB88" s="55" t="s">
        <v>154</v>
      </c>
      <c r="AC88" s="55" t="s">
        <v>61</v>
      </c>
      <c r="AD88" s="55" t="s">
        <v>62</v>
      </c>
      <c r="AE88" s="55" t="s">
        <v>63</v>
      </c>
      <c r="AF88" s="55" t="s">
        <v>64</v>
      </c>
      <c r="AG88" s="55" t="s">
        <v>65</v>
      </c>
      <c r="AH88" s="55" t="s">
        <v>66</v>
      </c>
      <c r="AI88" s="55" t="s">
        <v>67</v>
      </c>
      <c r="AJ88" s="55" t="s">
        <v>68</v>
      </c>
      <c r="AK88" s="55" t="s">
        <v>69</v>
      </c>
      <c r="AL88" s="55" t="s">
        <v>70</v>
      </c>
      <c r="AM88" s="55" t="s">
        <v>71</v>
      </c>
      <c r="AN88" s="55" t="s">
        <v>72</v>
      </c>
      <c r="AO88" s="143" t="s">
        <v>73</v>
      </c>
    </row>
    <row r="89" spans="1:41" s="171" customFormat="1" ht="15" customHeight="1" x14ac:dyDescent="0.35">
      <c r="A89" s="172" t="s">
        <v>40</v>
      </c>
      <c r="B89" s="173">
        <v>225023</v>
      </c>
      <c r="C89" s="173">
        <v>188942</v>
      </c>
      <c r="D89" s="174">
        <v>208195</v>
      </c>
      <c r="E89" s="174">
        <v>202003</v>
      </c>
      <c r="F89" s="174">
        <v>214371</v>
      </c>
      <c r="G89" s="174">
        <v>188837</v>
      </c>
      <c r="H89" s="174">
        <v>196489</v>
      </c>
      <c r="I89" s="174">
        <v>180900</v>
      </c>
      <c r="J89" s="174">
        <v>190435</v>
      </c>
      <c r="K89" s="174">
        <v>215819</v>
      </c>
      <c r="L89" s="174">
        <v>197915</v>
      </c>
      <c r="M89" s="174">
        <v>176568</v>
      </c>
      <c r="N89" s="174">
        <f>SUM(B89:M89)/12</f>
        <v>198791.41666666666</v>
      </c>
      <c r="O89" s="174">
        <v>196474</v>
      </c>
      <c r="P89" s="175">
        <v>157417</v>
      </c>
      <c r="Q89" s="175">
        <v>159507</v>
      </c>
      <c r="R89" s="175">
        <v>180540</v>
      </c>
      <c r="S89" s="175">
        <v>185961</v>
      </c>
      <c r="T89" s="175">
        <v>177121</v>
      </c>
      <c r="U89" s="175">
        <v>197944</v>
      </c>
      <c r="V89" s="175">
        <v>206327</v>
      </c>
      <c r="W89" s="175">
        <v>201470</v>
      </c>
      <c r="X89" s="175">
        <v>184622</v>
      </c>
      <c r="Y89" s="175">
        <v>199169</v>
      </c>
      <c r="Z89" s="175">
        <v>185055</v>
      </c>
      <c r="AA89" s="175">
        <v>224672</v>
      </c>
      <c r="AB89" s="176">
        <f t="shared" ref="AB89:AB93" si="107">SUM(O89:AA89)/13</f>
        <v>188944.53846153847</v>
      </c>
      <c r="AC89" s="132">
        <f t="shared" ref="AC89" si="108">(O89-D89)/D89</f>
        <v>-5.6298181992843248E-2</v>
      </c>
      <c r="AD89" s="132">
        <f t="shared" ref="AD89" si="109">(P89-E89)/E89</f>
        <v>-0.22071949426493667</v>
      </c>
      <c r="AE89" s="132">
        <f t="shared" ref="AE89" si="110">(Q89-F89)/F89</f>
        <v>-0.25593013980435786</v>
      </c>
      <c r="AF89" s="132">
        <f t="shared" ref="AF89" si="111">(R89-G89)/G89</f>
        <v>-4.3937363969984697E-2</v>
      </c>
      <c r="AG89" s="132">
        <f t="shared" ref="AG89" si="112">(S89-H89)/H89</f>
        <v>-5.3580607565817936E-2</v>
      </c>
      <c r="AH89" s="132">
        <f t="shared" ref="AH89" si="113">(T89-I89)/I89</f>
        <v>-2.0889994472084023E-2</v>
      </c>
      <c r="AI89" s="132">
        <f t="shared" ref="AI89" si="114">(U89-J89)/J89</f>
        <v>3.9430776905505817E-2</v>
      </c>
      <c r="AJ89" s="132">
        <f t="shared" ref="AJ89" si="115">(V89-K89)/K89</f>
        <v>-4.3981299144190272E-2</v>
      </c>
      <c r="AK89" s="132">
        <f t="shared" ref="AK89" si="116">(W89-L89)/L89</f>
        <v>1.7962256524265467E-2</v>
      </c>
      <c r="AL89" s="132">
        <f t="shared" ref="AL89" si="117">(X89-M89)/M89</f>
        <v>4.5614154320148613E-2</v>
      </c>
      <c r="AM89" s="132">
        <f t="shared" ref="AM89" si="118">(Y89-B89)/B89</f>
        <v>-0.11489492185243286</v>
      </c>
      <c r="AN89" s="132">
        <f t="shared" ref="AN89" si="119">(Z89-C89)/C89</f>
        <v>-2.0572450805008944E-2</v>
      </c>
      <c r="AO89" s="133">
        <f>(AA89-D89)/D89</f>
        <v>7.9142150387857532E-2</v>
      </c>
    </row>
    <row r="90" spans="1:41" s="171" customFormat="1" ht="15" customHeight="1" x14ac:dyDescent="0.35">
      <c r="A90" s="172" t="s">
        <v>41</v>
      </c>
      <c r="B90" s="178" t="s">
        <v>56</v>
      </c>
      <c r="C90" s="178" t="s">
        <v>56</v>
      </c>
      <c r="D90" s="126" t="s">
        <v>56</v>
      </c>
      <c r="E90" s="126" t="s">
        <v>56</v>
      </c>
      <c r="F90" s="126" t="s">
        <v>56</v>
      </c>
      <c r="G90" s="126" t="s">
        <v>56</v>
      </c>
      <c r="H90" s="126" t="s">
        <v>56</v>
      </c>
      <c r="I90" s="126" t="s">
        <v>56</v>
      </c>
      <c r="J90" s="126" t="s">
        <v>56</v>
      </c>
      <c r="K90" s="126" t="s">
        <v>56</v>
      </c>
      <c r="L90" s="126" t="s">
        <v>56</v>
      </c>
      <c r="M90" s="126" t="s">
        <v>56</v>
      </c>
      <c r="N90" s="126" t="s">
        <v>56</v>
      </c>
      <c r="O90" s="126" t="s">
        <v>56</v>
      </c>
      <c r="P90" s="152" t="s">
        <v>56</v>
      </c>
      <c r="Q90" s="152" t="s">
        <v>56</v>
      </c>
      <c r="R90" s="152" t="s">
        <v>56</v>
      </c>
      <c r="S90" s="152" t="s">
        <v>56</v>
      </c>
      <c r="T90" s="152" t="s">
        <v>56</v>
      </c>
      <c r="U90" s="152" t="s">
        <v>56</v>
      </c>
      <c r="V90" s="152" t="s">
        <v>56</v>
      </c>
      <c r="W90" s="152" t="s">
        <v>56</v>
      </c>
      <c r="X90" s="152" t="s">
        <v>56</v>
      </c>
      <c r="Y90" s="152" t="s">
        <v>56</v>
      </c>
      <c r="Z90" s="152" t="s">
        <v>56</v>
      </c>
      <c r="AA90" s="152" t="s">
        <v>56</v>
      </c>
      <c r="AB90" s="125" t="s">
        <v>56</v>
      </c>
      <c r="AC90" s="132" t="s">
        <v>56</v>
      </c>
      <c r="AD90" s="132" t="s">
        <v>56</v>
      </c>
      <c r="AE90" s="132" t="s">
        <v>56</v>
      </c>
      <c r="AF90" s="132" t="s">
        <v>56</v>
      </c>
      <c r="AG90" s="132" t="s">
        <v>56</v>
      </c>
      <c r="AH90" s="132" t="s">
        <v>56</v>
      </c>
      <c r="AI90" s="132" t="s">
        <v>56</v>
      </c>
      <c r="AJ90" s="132" t="s">
        <v>56</v>
      </c>
      <c r="AK90" s="132" t="s">
        <v>56</v>
      </c>
      <c r="AL90" s="132" t="s">
        <v>56</v>
      </c>
      <c r="AM90" s="132" t="s">
        <v>56</v>
      </c>
      <c r="AN90" s="132" t="s">
        <v>56</v>
      </c>
      <c r="AO90" s="133" t="s">
        <v>56</v>
      </c>
    </row>
    <row r="91" spans="1:41" s="171" customFormat="1" ht="15" customHeight="1" x14ac:dyDescent="0.35">
      <c r="A91" s="172" t="s">
        <v>29</v>
      </c>
      <c r="B91" s="173">
        <v>2632</v>
      </c>
      <c r="C91" s="173">
        <v>2155</v>
      </c>
      <c r="D91" s="174">
        <v>2294</v>
      </c>
      <c r="E91" s="174">
        <v>2314</v>
      </c>
      <c r="F91" s="174">
        <v>2408</v>
      </c>
      <c r="G91" s="174">
        <v>2075</v>
      </c>
      <c r="H91" s="174">
        <v>2094</v>
      </c>
      <c r="I91" s="174">
        <v>1825</v>
      </c>
      <c r="J91" s="174">
        <v>2005</v>
      </c>
      <c r="K91" s="174">
        <v>2211</v>
      </c>
      <c r="L91" s="174">
        <v>2014</v>
      </c>
      <c r="M91" s="174">
        <v>1585</v>
      </c>
      <c r="N91" s="174">
        <f>SUM(B91:M91)/12</f>
        <v>2134.3333333333335</v>
      </c>
      <c r="O91" s="174">
        <v>1619</v>
      </c>
      <c r="P91" s="174">
        <v>1341</v>
      </c>
      <c r="Q91" s="174">
        <v>1335</v>
      </c>
      <c r="R91" s="174">
        <v>1545</v>
      </c>
      <c r="S91" s="174">
        <v>1591</v>
      </c>
      <c r="T91" s="174">
        <v>1463</v>
      </c>
      <c r="U91" s="174">
        <v>1708</v>
      </c>
      <c r="V91" s="174">
        <v>1788</v>
      </c>
      <c r="W91" s="174">
        <v>1689</v>
      </c>
      <c r="X91" s="174">
        <v>1582</v>
      </c>
      <c r="Y91" s="174">
        <v>1800</v>
      </c>
      <c r="Z91" s="174">
        <v>1828</v>
      </c>
      <c r="AA91" s="174">
        <v>2127</v>
      </c>
      <c r="AB91" s="176">
        <f t="shared" si="107"/>
        <v>1647.3846153846155</v>
      </c>
      <c r="AC91" s="132">
        <f t="shared" ref="AC91" si="120">(O91-D91)/D91</f>
        <v>-0.29424585876198778</v>
      </c>
      <c r="AD91" s="132">
        <f t="shared" ref="AD91" si="121">(P91-E91)/E91</f>
        <v>-0.42048401037165084</v>
      </c>
      <c r="AE91" s="132">
        <f t="shared" ref="AE91" si="122">(Q91-F91)/F91</f>
        <v>-0.44559800664451826</v>
      </c>
      <c r="AF91" s="132">
        <f t="shared" ref="AF91" si="123">(R91-G91)/G91</f>
        <v>-0.25542168674698795</v>
      </c>
      <c r="AG91" s="132">
        <f t="shared" ref="AG91" si="124">(S91-H91)/H91</f>
        <v>-0.24021012416427889</v>
      </c>
      <c r="AH91" s="132">
        <f t="shared" ref="AH91" si="125">(T91-I91)/I91</f>
        <v>-0.19835616438356166</v>
      </c>
      <c r="AI91" s="132">
        <f t="shared" ref="AI91" si="126">(U91-J91)/J91</f>
        <v>-0.14812967581047382</v>
      </c>
      <c r="AJ91" s="132">
        <f t="shared" ref="AJ91" si="127">(V91-K91)/K91</f>
        <v>-0.19131614654002713</v>
      </c>
      <c r="AK91" s="132">
        <f t="shared" ref="AK91" si="128">(W91-L91)/L91</f>
        <v>-0.16137040714995035</v>
      </c>
      <c r="AL91" s="126">
        <f t="shared" ref="AL91" si="129">(X91-M91)/M91</f>
        <v>-1.8927444794952682E-3</v>
      </c>
      <c r="AM91" s="132">
        <f t="shared" ref="AM91" si="130">(Y91-B91)/B91</f>
        <v>-0.3161094224924012</v>
      </c>
      <c r="AN91" s="132">
        <f t="shared" ref="AN91" si="131">(Z91-C91)/C91</f>
        <v>-0.15174013921113688</v>
      </c>
      <c r="AO91" s="133">
        <f>(AA91-D91)/D91</f>
        <v>-7.2798605056669574E-2</v>
      </c>
    </row>
    <row r="92" spans="1:41" s="171" customFormat="1" ht="15" customHeight="1" x14ac:dyDescent="0.35">
      <c r="A92" s="172" t="s">
        <v>42</v>
      </c>
      <c r="B92" s="178" t="s">
        <v>56</v>
      </c>
      <c r="C92" s="178" t="s">
        <v>56</v>
      </c>
      <c r="D92" s="126" t="s">
        <v>56</v>
      </c>
      <c r="E92" s="126" t="s">
        <v>56</v>
      </c>
      <c r="F92" s="126" t="s">
        <v>56</v>
      </c>
      <c r="G92" s="126" t="s">
        <v>56</v>
      </c>
      <c r="H92" s="126" t="s">
        <v>56</v>
      </c>
      <c r="I92" s="126" t="s">
        <v>56</v>
      </c>
      <c r="J92" s="126" t="s">
        <v>56</v>
      </c>
      <c r="K92" s="126" t="s">
        <v>56</v>
      </c>
      <c r="L92" s="126" t="s">
        <v>56</v>
      </c>
      <c r="M92" s="126" t="s">
        <v>56</v>
      </c>
      <c r="N92" s="126" t="s">
        <v>56</v>
      </c>
      <c r="O92" s="132" t="s">
        <v>56</v>
      </c>
      <c r="P92" s="152" t="s">
        <v>56</v>
      </c>
      <c r="Q92" s="152" t="s">
        <v>56</v>
      </c>
      <c r="R92" s="152" t="s">
        <v>56</v>
      </c>
      <c r="S92" s="152" t="s">
        <v>56</v>
      </c>
      <c r="T92" s="152" t="s">
        <v>56</v>
      </c>
      <c r="U92" s="152" t="s">
        <v>56</v>
      </c>
      <c r="V92" s="152" t="s">
        <v>56</v>
      </c>
      <c r="W92" s="152" t="s">
        <v>56</v>
      </c>
      <c r="X92" s="152" t="s">
        <v>56</v>
      </c>
      <c r="Y92" s="152" t="s">
        <v>56</v>
      </c>
      <c r="Z92" s="152" t="s">
        <v>56</v>
      </c>
      <c r="AA92" s="152" t="s">
        <v>56</v>
      </c>
      <c r="AB92" s="125" t="s">
        <v>56</v>
      </c>
      <c r="AC92" s="132" t="s">
        <v>56</v>
      </c>
      <c r="AD92" s="132" t="s">
        <v>56</v>
      </c>
      <c r="AE92" s="132" t="s">
        <v>56</v>
      </c>
      <c r="AF92" s="132" t="s">
        <v>56</v>
      </c>
      <c r="AG92" s="132" t="s">
        <v>56</v>
      </c>
      <c r="AH92" s="132" t="s">
        <v>56</v>
      </c>
      <c r="AI92" s="132" t="s">
        <v>56</v>
      </c>
      <c r="AJ92" s="132" t="s">
        <v>56</v>
      </c>
      <c r="AK92" s="132" t="s">
        <v>56</v>
      </c>
      <c r="AL92" s="132" t="s">
        <v>56</v>
      </c>
      <c r="AM92" s="132" t="s">
        <v>56</v>
      </c>
      <c r="AN92" s="132" t="s">
        <v>56</v>
      </c>
      <c r="AO92" s="133" t="s">
        <v>56</v>
      </c>
    </row>
    <row r="93" spans="1:41" s="171" customFormat="1" ht="15" customHeight="1" x14ac:dyDescent="0.35">
      <c r="A93" s="249" t="s">
        <v>31</v>
      </c>
      <c r="B93" s="250">
        <v>36796</v>
      </c>
      <c r="C93" s="250">
        <v>24991</v>
      </c>
      <c r="D93" s="251">
        <v>25693</v>
      </c>
      <c r="E93" s="251">
        <v>26955</v>
      </c>
      <c r="F93" s="251">
        <v>30474</v>
      </c>
      <c r="G93" s="251">
        <v>27263</v>
      </c>
      <c r="H93" s="251">
        <v>26950</v>
      </c>
      <c r="I93" s="251">
        <v>24756</v>
      </c>
      <c r="J93" s="251">
        <v>25968</v>
      </c>
      <c r="K93" s="251">
        <v>124951</v>
      </c>
      <c r="L93" s="251">
        <v>110123</v>
      </c>
      <c r="M93" s="251">
        <v>40666</v>
      </c>
      <c r="N93" s="251">
        <f>SUM(B93:M93)/12</f>
        <v>43798.833333333336</v>
      </c>
      <c r="O93" s="251">
        <v>19134</v>
      </c>
      <c r="P93" s="251">
        <v>10428</v>
      </c>
      <c r="Q93" s="251">
        <v>11436</v>
      </c>
      <c r="R93" s="251">
        <v>15000</v>
      </c>
      <c r="S93" s="251">
        <v>18377</v>
      </c>
      <c r="T93" s="251">
        <v>19662</v>
      </c>
      <c r="U93" s="251">
        <v>22571</v>
      </c>
      <c r="V93" s="251">
        <v>134229</v>
      </c>
      <c r="W93" s="251">
        <v>83329</v>
      </c>
      <c r="X93" s="251">
        <v>31967</v>
      </c>
      <c r="Y93" s="251">
        <v>24595</v>
      </c>
      <c r="Z93" s="251">
        <v>20831</v>
      </c>
      <c r="AA93" s="251">
        <v>24131</v>
      </c>
      <c r="AB93" s="252">
        <f t="shared" si="107"/>
        <v>33514.615384615383</v>
      </c>
      <c r="AC93" s="179">
        <f t="shared" ref="AC93" si="132">(O93-D93)/D93</f>
        <v>-0.25528354026388511</v>
      </c>
      <c r="AD93" s="179">
        <f t="shared" ref="AD93" si="133">(P93-E93)/E93</f>
        <v>-0.61313299944351696</v>
      </c>
      <c r="AE93" s="179">
        <f t="shared" ref="AE93" si="134">(Q93-F93)/F93</f>
        <v>-0.62472927741681439</v>
      </c>
      <c r="AF93" s="179">
        <f t="shared" ref="AF93" si="135">(R93-G93)/G93</f>
        <v>-0.44980376334225874</v>
      </c>
      <c r="AG93" s="179">
        <f t="shared" ref="AG93" si="136">(S93-H93)/H93</f>
        <v>-0.31810760667903526</v>
      </c>
      <c r="AH93" s="179">
        <f t="shared" ref="AH93" si="137">(T93-I93)/I93</f>
        <v>-0.20576829859428017</v>
      </c>
      <c r="AI93" s="179">
        <f t="shared" ref="AI93" si="138">(U93-J93)/J93</f>
        <v>-0.13081484904497845</v>
      </c>
      <c r="AJ93" s="179">
        <f t="shared" ref="AJ93" si="139">(V93-K93)/K93</f>
        <v>7.4253107218029468E-2</v>
      </c>
      <c r="AK93" s="179">
        <f t="shared" ref="AK93" si="140">(W93-L93)/L93</f>
        <v>-0.24330975363911264</v>
      </c>
      <c r="AL93" s="179">
        <f t="shared" ref="AL93" si="141">(X93-M93)/M93</f>
        <v>-0.21391334284168592</v>
      </c>
      <c r="AM93" s="179">
        <f t="shared" ref="AM93" si="142">(Y93-B93)/B93</f>
        <v>-0.33158495488640072</v>
      </c>
      <c r="AN93" s="179">
        <f t="shared" ref="AN93" si="143">(Z93-C93)/C93</f>
        <v>-0.16645992557320635</v>
      </c>
      <c r="AO93" s="253">
        <f>(AA93-D93)/D93</f>
        <v>-6.0794769003230449E-2</v>
      </c>
    </row>
    <row r="94" spans="1:41" s="41" customFormat="1" ht="17.25" customHeight="1" x14ac:dyDescent="0.35">
      <c r="A94" s="59" t="s">
        <v>32</v>
      </c>
      <c r="B94" s="59"/>
      <c r="C94" s="59"/>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s="41" customFormat="1" ht="12" customHeight="1" x14ac:dyDescent="0.35">
      <c r="A95" s="180" t="s">
        <v>38</v>
      </c>
      <c r="B95" s="89"/>
      <c r="C95" s="89"/>
      <c r="D95" s="30"/>
      <c r="E95" s="30"/>
      <c r="F95" s="30"/>
      <c r="G95" s="30"/>
      <c r="H95" s="30"/>
      <c r="I95" s="30"/>
      <c r="J95" s="30"/>
      <c r="K95" s="30"/>
      <c r="L95" s="30"/>
      <c r="M95" s="30"/>
      <c r="N95" s="64"/>
      <c r="O95" s="30"/>
      <c r="P95" s="30"/>
      <c r="Q95" s="30"/>
      <c r="R95" s="30"/>
      <c r="S95" s="30"/>
      <c r="T95" s="30"/>
      <c r="U95" s="30"/>
      <c r="V95" s="30"/>
      <c r="W95" s="30"/>
      <c r="X95" s="30"/>
      <c r="Y95" s="30"/>
      <c r="Z95" s="30"/>
      <c r="AA95" s="30"/>
      <c r="AB95" s="30"/>
      <c r="AC95" s="30"/>
      <c r="AD95" s="30"/>
      <c r="AE95" s="64"/>
      <c r="AF95" s="170"/>
      <c r="AG95" s="170"/>
      <c r="AH95" s="170"/>
      <c r="AI95" s="170"/>
      <c r="AJ95" s="170"/>
      <c r="AK95" s="170"/>
      <c r="AL95" s="170"/>
      <c r="AM95" s="170"/>
      <c r="AN95" s="170"/>
      <c r="AO95" s="170"/>
    </row>
    <row r="96" spans="1:41" s="41" customFormat="1" ht="12" customHeight="1" x14ac:dyDescent="0.35">
      <c r="A96" s="180" t="s">
        <v>33</v>
      </c>
      <c r="B96" s="89"/>
      <c r="C96" s="89"/>
      <c r="D96" s="30"/>
      <c r="E96" s="30"/>
      <c r="F96" s="30"/>
      <c r="G96" s="30"/>
      <c r="H96" s="30"/>
      <c r="I96" s="30"/>
      <c r="J96" s="30"/>
      <c r="K96" s="30"/>
      <c r="L96" s="30"/>
      <c r="M96" s="30"/>
      <c r="N96" s="64"/>
      <c r="O96" s="30"/>
      <c r="P96" s="30"/>
      <c r="Q96" s="30"/>
      <c r="R96" s="30"/>
      <c r="S96" s="30"/>
      <c r="T96" s="30"/>
      <c r="U96" s="30"/>
      <c r="V96" s="30"/>
      <c r="W96" s="30"/>
      <c r="X96" s="30"/>
      <c r="Y96" s="30"/>
      <c r="Z96" s="30"/>
      <c r="AA96" s="30"/>
      <c r="AB96" s="30"/>
      <c r="AC96" s="30"/>
      <c r="AD96" s="30"/>
      <c r="AE96" s="64"/>
      <c r="AF96" s="170"/>
      <c r="AG96" s="170"/>
      <c r="AH96" s="170"/>
      <c r="AI96" s="170"/>
      <c r="AJ96" s="170"/>
      <c r="AK96" s="170"/>
      <c r="AL96" s="170"/>
      <c r="AM96" s="170"/>
      <c r="AN96" s="170"/>
      <c r="AO96" s="170"/>
    </row>
    <row r="97" spans="1:41" s="41" customFormat="1" ht="12" customHeight="1" x14ac:dyDescent="0.35">
      <c r="A97" s="180" t="s">
        <v>34</v>
      </c>
      <c r="B97" s="89"/>
      <c r="C97" s="89"/>
      <c r="D97" s="30"/>
      <c r="E97" s="30"/>
      <c r="F97" s="30"/>
      <c r="G97" s="30"/>
      <c r="H97" s="30"/>
      <c r="I97" s="30"/>
      <c r="J97" s="30"/>
      <c r="K97" s="30"/>
      <c r="L97" s="30"/>
      <c r="M97" s="30"/>
      <c r="N97" s="64"/>
      <c r="O97" s="30"/>
      <c r="P97" s="30"/>
      <c r="Q97" s="30"/>
      <c r="R97" s="30"/>
      <c r="S97" s="30"/>
      <c r="T97" s="30"/>
      <c r="U97" s="30"/>
      <c r="V97" s="30"/>
      <c r="W97" s="30"/>
      <c r="X97" s="30"/>
      <c r="Y97" s="30"/>
      <c r="Z97" s="30"/>
      <c r="AA97" s="30"/>
      <c r="AB97" s="30"/>
      <c r="AC97" s="30"/>
      <c r="AD97" s="30"/>
      <c r="AE97" s="64"/>
      <c r="AF97" s="170"/>
      <c r="AG97" s="170"/>
      <c r="AH97" s="170"/>
      <c r="AI97" s="170"/>
      <c r="AJ97" s="170"/>
      <c r="AK97" s="170"/>
      <c r="AL97" s="170"/>
      <c r="AM97" s="170"/>
      <c r="AN97" s="170"/>
      <c r="AO97" s="170"/>
    </row>
    <row r="98" spans="1:41" s="41" customFormat="1" ht="12" customHeight="1" x14ac:dyDescent="0.35">
      <c r="A98" s="180" t="s">
        <v>51</v>
      </c>
      <c r="B98" s="89"/>
      <c r="C98" s="89"/>
      <c r="D98" s="30"/>
      <c r="E98" s="30"/>
      <c r="F98" s="30"/>
      <c r="G98" s="30"/>
      <c r="H98" s="30"/>
      <c r="I98" s="30"/>
      <c r="J98" s="30"/>
      <c r="K98" s="30"/>
      <c r="L98" s="30"/>
      <c r="M98" s="30"/>
      <c r="N98" s="64"/>
      <c r="O98" s="30"/>
      <c r="P98" s="30"/>
      <c r="Q98" s="30"/>
      <c r="R98" s="30"/>
      <c r="S98" s="30"/>
      <c r="T98" s="30"/>
      <c r="U98" s="30"/>
      <c r="V98" s="30"/>
      <c r="W98" s="30"/>
      <c r="X98" s="30"/>
      <c r="Y98" s="30"/>
      <c r="Z98" s="30"/>
      <c r="AA98" s="30"/>
      <c r="AB98" s="30"/>
      <c r="AC98" s="30"/>
      <c r="AD98" s="30"/>
      <c r="AE98" s="64"/>
      <c r="AF98" s="170"/>
      <c r="AG98" s="170"/>
      <c r="AH98" s="170"/>
      <c r="AI98" s="170"/>
      <c r="AJ98" s="170"/>
      <c r="AK98" s="170"/>
      <c r="AL98" s="170"/>
      <c r="AM98" s="170"/>
      <c r="AN98" s="170"/>
      <c r="AO98" s="170"/>
    </row>
    <row r="99" spans="1:41" s="41" customFormat="1" ht="12" customHeight="1" x14ac:dyDescent="0.35">
      <c r="A99" s="285" t="s">
        <v>136</v>
      </c>
      <c r="B99" s="285"/>
      <c r="C99" s="285"/>
      <c r="D99" s="285"/>
      <c r="E99" s="107"/>
      <c r="F99" s="107"/>
      <c r="G99" s="107"/>
      <c r="H99" s="182"/>
      <c r="I99" s="182"/>
      <c r="J99" s="182"/>
      <c r="K99" s="182"/>
      <c r="L99" s="182"/>
      <c r="M99" s="182"/>
      <c r="N99" s="63"/>
      <c r="O99" s="182"/>
      <c r="P99" s="182"/>
      <c r="Q99" s="182"/>
      <c r="R99" s="182"/>
      <c r="S99" s="182"/>
      <c r="T99" s="182"/>
      <c r="U99" s="182"/>
      <c r="V99" s="182"/>
      <c r="W99" s="182"/>
      <c r="X99" s="182"/>
      <c r="Y99" s="182"/>
      <c r="Z99" s="182"/>
      <c r="AA99" s="182"/>
      <c r="AB99" s="182"/>
      <c r="AC99" s="182"/>
      <c r="AD99" s="182"/>
      <c r="AE99" s="64"/>
      <c r="AF99" s="183"/>
      <c r="AG99" s="183"/>
      <c r="AH99" s="183"/>
      <c r="AI99" s="183"/>
      <c r="AJ99" s="183"/>
      <c r="AK99" s="183"/>
      <c r="AL99" s="183"/>
      <c r="AM99" s="183"/>
      <c r="AN99" s="183"/>
      <c r="AO99" s="183"/>
    </row>
    <row r="100" spans="1:41" s="41" customFormat="1" ht="12" customHeight="1" x14ac:dyDescent="0.35">
      <c r="A100" s="180" t="s">
        <v>57</v>
      </c>
      <c r="B100" s="89"/>
      <c r="C100" s="89"/>
      <c r="D100" s="30"/>
      <c r="E100" s="30"/>
      <c r="F100" s="30"/>
      <c r="G100" s="30"/>
      <c r="H100" s="30"/>
      <c r="I100" s="30"/>
      <c r="J100" s="30"/>
      <c r="K100" s="30"/>
      <c r="L100" s="30"/>
      <c r="M100" s="30"/>
      <c r="N100" s="64"/>
      <c r="O100" s="30"/>
      <c r="P100" s="30"/>
      <c r="Q100" s="30"/>
      <c r="R100" s="30"/>
      <c r="S100" s="30"/>
      <c r="T100" s="30"/>
      <c r="U100" s="30"/>
      <c r="V100" s="30"/>
      <c r="W100" s="30"/>
      <c r="X100" s="30"/>
      <c r="Y100" s="30"/>
      <c r="Z100" s="30"/>
      <c r="AA100" s="30"/>
      <c r="AB100" s="30"/>
      <c r="AC100" s="30"/>
      <c r="AD100" s="30"/>
      <c r="AE100" s="64"/>
      <c r="AF100" s="170"/>
      <c r="AG100" s="170"/>
      <c r="AH100" s="170"/>
      <c r="AI100" s="170"/>
      <c r="AJ100" s="170"/>
      <c r="AK100" s="170"/>
      <c r="AL100" s="170"/>
      <c r="AM100" s="170"/>
      <c r="AN100" s="170"/>
      <c r="AO100" s="170"/>
    </row>
    <row r="101" spans="1:41" s="41" customFormat="1" ht="12" customHeight="1" x14ac:dyDescent="0.35">
      <c r="A101" s="89" t="s">
        <v>242</v>
      </c>
      <c r="B101" s="89"/>
      <c r="C101" s="89"/>
      <c r="D101" s="30"/>
      <c r="E101" s="30"/>
      <c r="F101" s="30"/>
      <c r="G101" s="30"/>
      <c r="H101" s="30"/>
      <c r="I101" s="30"/>
      <c r="J101" s="30"/>
      <c r="K101" s="30"/>
      <c r="L101" s="30"/>
      <c r="M101" s="30"/>
      <c r="N101" s="64"/>
      <c r="O101" s="30"/>
      <c r="P101" s="30"/>
      <c r="Q101" s="30"/>
      <c r="R101" s="30"/>
      <c r="S101" s="30"/>
      <c r="T101" s="30"/>
      <c r="U101" s="30"/>
      <c r="V101" s="30"/>
      <c r="W101" s="30"/>
      <c r="X101" s="30"/>
      <c r="Y101" s="30"/>
      <c r="Z101" s="30"/>
      <c r="AA101" s="30"/>
      <c r="AB101" s="30"/>
      <c r="AC101" s="30"/>
      <c r="AD101" s="30"/>
      <c r="AE101" s="64"/>
      <c r="AF101" s="170"/>
      <c r="AG101" s="170"/>
      <c r="AH101" s="170"/>
      <c r="AI101" s="170"/>
      <c r="AJ101" s="170"/>
      <c r="AK101" s="170"/>
      <c r="AL101" s="170"/>
      <c r="AM101" s="170"/>
      <c r="AN101" s="170"/>
      <c r="AO101" s="170"/>
    </row>
    <row r="102" spans="1:41" s="41" customFormat="1" ht="12" customHeight="1" x14ac:dyDescent="0.35">
      <c r="A102" s="180" t="s">
        <v>55</v>
      </c>
      <c r="B102" s="89"/>
      <c r="C102" s="89"/>
      <c r="D102" s="30"/>
      <c r="E102" s="30"/>
      <c r="F102" s="30"/>
      <c r="G102" s="30"/>
      <c r="H102" s="30"/>
      <c r="I102" s="30"/>
      <c r="J102" s="30"/>
      <c r="K102" s="30"/>
      <c r="L102" s="30"/>
      <c r="M102" s="30"/>
      <c r="N102" s="63"/>
      <c r="O102" s="30"/>
      <c r="P102" s="30"/>
      <c r="Q102" s="30"/>
      <c r="R102" s="30"/>
      <c r="S102" s="30"/>
      <c r="T102" s="30"/>
      <c r="U102" s="30"/>
      <c r="V102" s="30"/>
      <c r="W102" s="30"/>
      <c r="X102" s="30"/>
      <c r="Y102" s="30"/>
      <c r="Z102" s="30"/>
      <c r="AA102" s="30"/>
      <c r="AB102" s="30"/>
      <c r="AC102" s="30"/>
      <c r="AD102" s="30"/>
      <c r="AE102" s="64"/>
      <c r="AF102" s="31"/>
      <c r="AG102" s="31"/>
      <c r="AH102" s="31"/>
      <c r="AI102" s="31"/>
      <c r="AJ102" s="31"/>
      <c r="AK102" s="31"/>
      <c r="AL102" s="31"/>
      <c r="AM102" s="31"/>
      <c r="AN102" s="31"/>
      <c r="AO102" s="31"/>
    </row>
    <row r="103" spans="1:41" s="41" customFormat="1" ht="12" customHeight="1" x14ac:dyDescent="0.35">
      <c r="A103" s="89" t="s">
        <v>243</v>
      </c>
      <c r="B103" s="89"/>
      <c r="C103" s="89"/>
      <c r="D103" s="30"/>
      <c r="E103" s="30"/>
      <c r="F103" s="30"/>
      <c r="G103" s="30"/>
      <c r="H103" s="30"/>
      <c r="I103" s="30"/>
      <c r="J103" s="30"/>
      <c r="K103" s="30"/>
      <c r="L103" s="30"/>
      <c r="M103" s="30"/>
      <c r="N103" s="63"/>
      <c r="O103" s="30"/>
      <c r="P103" s="30"/>
      <c r="Q103" s="30"/>
      <c r="R103" s="30"/>
      <c r="S103" s="30"/>
      <c r="T103" s="30"/>
      <c r="U103" s="30"/>
      <c r="V103" s="30"/>
      <c r="W103" s="30"/>
      <c r="X103" s="30"/>
      <c r="Y103" s="30"/>
      <c r="Z103" s="30"/>
      <c r="AA103" s="30"/>
      <c r="AB103" s="30"/>
      <c r="AC103" s="30"/>
      <c r="AD103" s="30"/>
      <c r="AE103" s="64"/>
      <c r="AF103" s="31"/>
      <c r="AG103" s="31"/>
      <c r="AH103" s="31"/>
      <c r="AI103" s="31"/>
      <c r="AJ103" s="31"/>
      <c r="AK103" s="31"/>
      <c r="AL103" s="31"/>
      <c r="AM103" s="31"/>
      <c r="AN103" s="31"/>
      <c r="AO103" s="31"/>
    </row>
    <row r="104" spans="1:41" s="41" customFormat="1" ht="12" customHeight="1" x14ac:dyDescent="0.35">
      <c r="A104" s="184" t="s">
        <v>35</v>
      </c>
      <c r="B104" s="89"/>
      <c r="C104" s="89"/>
      <c r="D104" s="30"/>
      <c r="E104" s="30"/>
      <c r="F104" s="30"/>
      <c r="G104" s="30"/>
      <c r="H104" s="30"/>
      <c r="I104" s="30"/>
      <c r="J104" s="30"/>
      <c r="K104" s="30"/>
      <c r="L104" s="30"/>
      <c r="M104" s="30"/>
      <c r="N104" s="63"/>
      <c r="O104" s="30"/>
      <c r="P104" s="30"/>
      <c r="Q104" s="30"/>
      <c r="R104" s="30"/>
      <c r="S104" s="30"/>
      <c r="T104" s="30"/>
      <c r="U104" s="30"/>
      <c r="V104" s="30"/>
      <c r="W104" s="30"/>
      <c r="X104" s="30"/>
      <c r="Y104" s="30"/>
      <c r="Z104" s="30"/>
      <c r="AA104" s="30"/>
      <c r="AB104" s="30"/>
      <c r="AC104" s="30"/>
      <c r="AD104" s="30"/>
      <c r="AE104" s="64"/>
      <c r="AF104" s="31"/>
      <c r="AG104" s="31"/>
      <c r="AH104" s="31"/>
      <c r="AI104" s="31"/>
      <c r="AJ104" s="31"/>
      <c r="AK104" s="31"/>
      <c r="AL104" s="31"/>
      <c r="AM104" s="31"/>
      <c r="AN104" s="31"/>
      <c r="AO104" s="31"/>
    </row>
    <row r="105" spans="1:41" s="41" customFormat="1" ht="30" customHeight="1" x14ac:dyDescent="0.35">
      <c r="A105" s="66" t="s">
        <v>244</v>
      </c>
      <c r="B105" s="89"/>
      <c r="C105" s="89"/>
      <c r="D105" s="30"/>
      <c r="E105" s="30"/>
      <c r="F105" s="30"/>
      <c r="G105" s="30"/>
      <c r="H105" s="30"/>
      <c r="I105" s="30"/>
      <c r="J105" s="30"/>
      <c r="K105" s="30"/>
      <c r="L105" s="30"/>
      <c r="M105" s="30"/>
      <c r="N105" s="63"/>
      <c r="O105" s="30"/>
      <c r="P105" s="30"/>
      <c r="Q105" s="30"/>
      <c r="R105" s="30"/>
      <c r="S105" s="30"/>
      <c r="T105" s="30"/>
      <c r="U105" s="30"/>
      <c r="V105" s="30"/>
      <c r="W105" s="30"/>
      <c r="X105" s="30"/>
      <c r="Y105" s="30"/>
      <c r="Z105" s="30"/>
      <c r="AA105" s="30"/>
      <c r="AB105" s="30"/>
      <c r="AC105" s="30"/>
      <c r="AD105" s="30"/>
      <c r="AE105" s="64"/>
      <c r="AF105" s="31"/>
      <c r="AG105" s="31"/>
      <c r="AH105" s="31"/>
      <c r="AI105" s="31"/>
      <c r="AJ105" s="31"/>
      <c r="AK105" s="31"/>
      <c r="AL105" s="31"/>
      <c r="AM105" s="31"/>
      <c r="AN105" s="31"/>
      <c r="AO105" s="31"/>
    </row>
    <row r="106" spans="1:41" s="171" customFormat="1" ht="20.25" customHeight="1" x14ac:dyDescent="0.35">
      <c r="A106" s="186" t="s">
        <v>190</v>
      </c>
    </row>
    <row r="107" spans="1:41" s="191" customFormat="1" ht="15" customHeight="1" x14ac:dyDescent="0.35">
      <c r="A107" s="187"/>
      <c r="B107" s="291" t="s">
        <v>53</v>
      </c>
      <c r="C107" s="291"/>
      <c r="D107" s="291"/>
      <c r="E107" s="291"/>
      <c r="F107" s="291"/>
      <c r="G107" s="291"/>
      <c r="H107" s="291"/>
      <c r="I107" s="291"/>
      <c r="J107" s="291"/>
      <c r="K107" s="291"/>
      <c r="L107" s="291"/>
      <c r="M107" s="291"/>
      <c r="N107" s="292"/>
      <c r="O107" s="293" t="s">
        <v>54</v>
      </c>
      <c r="P107" s="291"/>
      <c r="Q107" s="291"/>
      <c r="R107" s="291"/>
      <c r="S107" s="291"/>
      <c r="T107" s="291"/>
      <c r="U107" s="291"/>
      <c r="V107" s="291"/>
      <c r="W107" s="291"/>
      <c r="X107" s="291"/>
      <c r="Y107" s="291"/>
      <c r="Z107" s="291"/>
      <c r="AA107" s="291"/>
      <c r="AB107" s="292"/>
      <c r="AC107" s="293" t="s">
        <v>60</v>
      </c>
      <c r="AD107" s="291"/>
      <c r="AE107" s="291"/>
      <c r="AF107" s="291"/>
      <c r="AG107" s="291"/>
      <c r="AH107" s="291"/>
      <c r="AI107" s="291"/>
      <c r="AJ107" s="291"/>
      <c r="AK107" s="291"/>
      <c r="AL107" s="291"/>
      <c r="AM107" s="291"/>
      <c r="AN107" s="291"/>
      <c r="AO107" s="292"/>
    </row>
    <row r="108" spans="1:41" s="192" customFormat="1" ht="44.15" customHeight="1" x14ac:dyDescent="0.35">
      <c r="A108" s="147" t="s">
        <v>28</v>
      </c>
      <c r="B108" s="55" t="s">
        <v>157</v>
      </c>
      <c r="C108" s="55" t="s">
        <v>158</v>
      </c>
      <c r="D108" s="55" t="s">
        <v>159</v>
      </c>
      <c r="E108" s="55" t="s">
        <v>160</v>
      </c>
      <c r="F108" s="55" t="s">
        <v>161</v>
      </c>
      <c r="G108" s="55" t="s">
        <v>162</v>
      </c>
      <c r="H108" s="55" t="s">
        <v>163</v>
      </c>
      <c r="I108" s="55" t="s">
        <v>164</v>
      </c>
      <c r="J108" s="55" t="s">
        <v>165</v>
      </c>
      <c r="K108" s="55" t="s">
        <v>166</v>
      </c>
      <c r="L108" s="55" t="s">
        <v>167</v>
      </c>
      <c r="M108" s="55" t="s">
        <v>168</v>
      </c>
      <c r="N108" s="55" t="s">
        <v>153</v>
      </c>
      <c r="O108" s="55" t="s">
        <v>169</v>
      </c>
      <c r="P108" s="55" t="s">
        <v>170</v>
      </c>
      <c r="Q108" s="55" t="s">
        <v>171</v>
      </c>
      <c r="R108" s="55" t="s">
        <v>172</v>
      </c>
      <c r="S108" s="55" t="s">
        <v>173</v>
      </c>
      <c r="T108" s="55" t="s">
        <v>174</v>
      </c>
      <c r="U108" s="55" t="s">
        <v>175</v>
      </c>
      <c r="V108" s="55" t="s">
        <v>176</v>
      </c>
      <c r="W108" s="55" t="s">
        <v>177</v>
      </c>
      <c r="X108" s="55" t="s">
        <v>178</v>
      </c>
      <c r="Y108" s="55" t="s">
        <v>179</v>
      </c>
      <c r="Z108" s="55" t="s">
        <v>180</v>
      </c>
      <c r="AA108" s="55" t="s">
        <v>181</v>
      </c>
      <c r="AB108" s="55" t="s">
        <v>154</v>
      </c>
      <c r="AC108" s="55" t="s">
        <v>61</v>
      </c>
      <c r="AD108" s="55" t="s">
        <v>62</v>
      </c>
      <c r="AE108" s="55" t="s">
        <v>63</v>
      </c>
      <c r="AF108" s="55" t="s">
        <v>64</v>
      </c>
      <c r="AG108" s="55" t="s">
        <v>65</v>
      </c>
      <c r="AH108" s="55" t="s">
        <v>66</v>
      </c>
      <c r="AI108" s="55" t="s">
        <v>67</v>
      </c>
      <c r="AJ108" s="55" t="s">
        <v>68</v>
      </c>
      <c r="AK108" s="55" t="s">
        <v>69</v>
      </c>
      <c r="AL108" s="55" t="s">
        <v>70</v>
      </c>
      <c r="AM108" s="55" t="s">
        <v>71</v>
      </c>
      <c r="AN108" s="55" t="s">
        <v>72</v>
      </c>
      <c r="AO108" s="55" t="s">
        <v>73</v>
      </c>
    </row>
    <row r="109" spans="1:41" s="132" customFormat="1" ht="15" customHeight="1" x14ac:dyDescent="0.35">
      <c r="A109" s="172" t="s">
        <v>40</v>
      </c>
      <c r="B109" s="173">
        <v>254268</v>
      </c>
      <c r="C109" s="173">
        <v>214011</v>
      </c>
      <c r="D109" s="174">
        <v>235158</v>
      </c>
      <c r="E109" s="174">
        <v>225450</v>
      </c>
      <c r="F109" s="174">
        <v>237210</v>
      </c>
      <c r="G109" s="174">
        <v>208896</v>
      </c>
      <c r="H109" s="174">
        <v>218047</v>
      </c>
      <c r="I109" s="174">
        <v>200879</v>
      </c>
      <c r="J109" s="174">
        <v>211296</v>
      </c>
      <c r="K109" s="174">
        <v>240131</v>
      </c>
      <c r="L109" s="174">
        <v>223273</v>
      </c>
      <c r="M109" s="174">
        <v>200402</v>
      </c>
      <c r="N109" s="174">
        <f>SUM(B109:M109)/12</f>
        <v>222418.41666666666</v>
      </c>
      <c r="O109" s="174">
        <v>223833</v>
      </c>
      <c r="P109" s="175">
        <v>174128</v>
      </c>
      <c r="Q109" s="175">
        <v>175184</v>
      </c>
      <c r="R109" s="175">
        <v>197367</v>
      </c>
      <c r="S109" s="175">
        <v>205348</v>
      </c>
      <c r="T109" s="175">
        <v>197589</v>
      </c>
      <c r="U109" s="175">
        <v>218937</v>
      </c>
      <c r="V109" s="175">
        <v>229401</v>
      </c>
      <c r="W109" s="175">
        <v>222136</v>
      </c>
      <c r="X109" s="175">
        <v>205388</v>
      </c>
      <c r="Y109" s="175">
        <v>222506</v>
      </c>
      <c r="Z109" s="175">
        <v>208082</v>
      </c>
      <c r="AA109" s="175">
        <v>254591</v>
      </c>
      <c r="AB109" s="176">
        <f t="shared" ref="AB109:AB113" si="144">SUM(O109:AA109)/13</f>
        <v>210345.38461538462</v>
      </c>
      <c r="AC109" s="132">
        <f t="shared" ref="AC109:AC113" si="145">(O109-D109)/D109</f>
        <v>-4.8159110045161123E-2</v>
      </c>
      <c r="AD109" s="132">
        <f t="shared" ref="AD109:AD113" si="146">(P109-E109)/E109</f>
        <v>-0.2276424927921934</v>
      </c>
      <c r="AE109" s="132">
        <f t="shared" ref="AE109:AE113" si="147">(Q109-F109)/F109</f>
        <v>-0.26148138779983982</v>
      </c>
      <c r="AF109" s="132">
        <f t="shared" ref="AF109:AF113" si="148">(R109-G109)/G109</f>
        <v>-5.5190142463235295E-2</v>
      </c>
      <c r="AG109" s="132">
        <f t="shared" ref="AG109:AG113" si="149">(S109-H109)/H109</f>
        <v>-5.8239737304342641E-2</v>
      </c>
      <c r="AH109" s="132">
        <f t="shared" ref="AH109:AH113" si="150">(T109-I109)/I109</f>
        <v>-1.6378018608216888E-2</v>
      </c>
      <c r="AI109" s="132">
        <f t="shared" ref="AI109:AI113" si="151">(U109-J109)/J109</f>
        <v>3.6162539754656976E-2</v>
      </c>
      <c r="AJ109" s="132">
        <f t="shared" ref="AJ109:AJ113" si="152">(V109-K109)/K109</f>
        <v>-4.468394334758944E-2</v>
      </c>
      <c r="AK109" s="126">
        <f t="shared" ref="AK109" si="153">(W109-L109)/L109</f>
        <v>-5.0924204897143856E-3</v>
      </c>
      <c r="AL109" s="132">
        <f t="shared" ref="AL109" si="154">(X109-M109)/M109</f>
        <v>2.4879991217652518E-2</v>
      </c>
      <c r="AM109" s="132">
        <f t="shared" ref="AM109" si="155">(Y109-B109)/B109</f>
        <v>-0.12491544354775276</v>
      </c>
      <c r="AN109" s="132">
        <f t="shared" ref="AN109" si="156">(Z109-C109)/C109</f>
        <v>-2.7704183429823701E-2</v>
      </c>
      <c r="AO109" s="132">
        <f>(AA109-D109)/D109</f>
        <v>8.2638056115462794E-2</v>
      </c>
    </row>
    <row r="110" spans="1:41" s="132" customFormat="1" ht="15" customHeight="1" x14ac:dyDescent="0.35">
      <c r="A110" s="172" t="s">
        <v>41</v>
      </c>
      <c r="B110" s="178" t="s">
        <v>56</v>
      </c>
      <c r="C110" s="178" t="s">
        <v>56</v>
      </c>
      <c r="D110" s="126" t="s">
        <v>56</v>
      </c>
      <c r="E110" s="126" t="s">
        <v>56</v>
      </c>
      <c r="F110" s="126" t="s">
        <v>56</v>
      </c>
      <c r="G110" s="126" t="s">
        <v>56</v>
      </c>
      <c r="H110" s="126" t="s">
        <v>56</v>
      </c>
      <c r="I110" s="126" t="s">
        <v>56</v>
      </c>
      <c r="J110" s="126" t="s">
        <v>56</v>
      </c>
      <c r="K110" s="126" t="s">
        <v>56</v>
      </c>
      <c r="L110" s="126" t="s">
        <v>56</v>
      </c>
      <c r="M110" s="126" t="s">
        <v>56</v>
      </c>
      <c r="N110" s="126" t="s">
        <v>56</v>
      </c>
      <c r="O110" s="126" t="s">
        <v>56</v>
      </c>
      <c r="P110" s="152" t="s">
        <v>56</v>
      </c>
      <c r="Q110" s="152" t="s">
        <v>56</v>
      </c>
      <c r="R110" s="152" t="s">
        <v>56</v>
      </c>
      <c r="S110" s="152" t="s">
        <v>56</v>
      </c>
      <c r="T110" s="152" t="s">
        <v>56</v>
      </c>
      <c r="U110" s="152" t="s">
        <v>56</v>
      </c>
      <c r="V110" s="152" t="s">
        <v>56</v>
      </c>
      <c r="W110" s="152" t="s">
        <v>56</v>
      </c>
      <c r="X110" s="152" t="s">
        <v>56</v>
      </c>
      <c r="Y110" s="152" t="s">
        <v>56</v>
      </c>
      <c r="Z110" s="152" t="s">
        <v>56</v>
      </c>
      <c r="AA110" s="152" t="s">
        <v>56</v>
      </c>
      <c r="AB110" s="125" t="s">
        <v>56</v>
      </c>
      <c r="AC110" s="132" t="s">
        <v>56</v>
      </c>
      <c r="AD110" s="132" t="s">
        <v>56</v>
      </c>
      <c r="AE110" s="132" t="s">
        <v>56</v>
      </c>
      <c r="AF110" s="132" t="s">
        <v>56</v>
      </c>
      <c r="AG110" s="132" t="s">
        <v>56</v>
      </c>
      <c r="AH110" s="132" t="s">
        <v>56</v>
      </c>
      <c r="AI110" s="132" t="s">
        <v>56</v>
      </c>
      <c r="AJ110" s="132" t="s">
        <v>56</v>
      </c>
      <c r="AK110" s="132" t="s">
        <v>56</v>
      </c>
      <c r="AL110" s="132" t="s">
        <v>56</v>
      </c>
      <c r="AM110" s="132" t="s">
        <v>56</v>
      </c>
      <c r="AN110" s="132" t="s">
        <v>56</v>
      </c>
      <c r="AO110" s="132" t="s">
        <v>56</v>
      </c>
    </row>
    <row r="111" spans="1:41" s="132" customFormat="1" ht="15" customHeight="1" x14ac:dyDescent="0.35">
      <c r="A111" s="172" t="s">
        <v>29</v>
      </c>
      <c r="B111" s="173">
        <v>2970</v>
      </c>
      <c r="C111" s="173">
        <v>2457</v>
      </c>
      <c r="D111" s="174">
        <v>2500</v>
      </c>
      <c r="E111" s="174">
        <v>2566</v>
      </c>
      <c r="F111" s="174">
        <v>2485</v>
      </c>
      <c r="G111" s="174">
        <v>2266</v>
      </c>
      <c r="H111" s="174">
        <v>2279</v>
      </c>
      <c r="I111" s="174">
        <v>1987</v>
      </c>
      <c r="J111" s="174">
        <v>1974</v>
      </c>
      <c r="K111" s="174">
        <v>2298</v>
      </c>
      <c r="L111" s="174">
        <v>2043</v>
      </c>
      <c r="M111" s="174">
        <v>1711</v>
      </c>
      <c r="N111" s="174">
        <f>SUM(B111:M111)/12</f>
        <v>2294.6666666666665</v>
      </c>
      <c r="O111" s="174">
        <v>1662</v>
      </c>
      <c r="P111" s="174">
        <v>1262</v>
      </c>
      <c r="Q111" s="174">
        <v>1187</v>
      </c>
      <c r="R111" s="174">
        <v>1445</v>
      </c>
      <c r="S111" s="174">
        <v>1576</v>
      </c>
      <c r="T111" s="174">
        <v>1459</v>
      </c>
      <c r="U111" s="174">
        <v>1740</v>
      </c>
      <c r="V111" s="174">
        <v>1768</v>
      </c>
      <c r="W111" s="174">
        <v>1697</v>
      </c>
      <c r="X111" s="174">
        <v>1574</v>
      </c>
      <c r="Y111" s="174">
        <v>1898</v>
      </c>
      <c r="Z111" s="174">
        <v>1892</v>
      </c>
      <c r="AA111" s="174">
        <v>2215</v>
      </c>
      <c r="AB111" s="176">
        <f t="shared" si="144"/>
        <v>1644.2307692307693</v>
      </c>
      <c r="AC111" s="132">
        <f t="shared" si="145"/>
        <v>-0.3352</v>
      </c>
      <c r="AD111" s="132">
        <f t="shared" si="146"/>
        <v>-0.50818394388152766</v>
      </c>
      <c r="AE111" s="132">
        <f t="shared" si="147"/>
        <v>-0.52233400402414487</v>
      </c>
      <c r="AF111" s="132">
        <f t="shared" si="148"/>
        <v>-0.36231244483671671</v>
      </c>
      <c r="AG111" s="132">
        <f t="shared" si="149"/>
        <v>-0.30846862659060992</v>
      </c>
      <c r="AH111" s="132">
        <f t="shared" si="150"/>
        <v>-0.26572722697533968</v>
      </c>
      <c r="AI111" s="132">
        <f t="shared" si="151"/>
        <v>-0.11854103343465046</v>
      </c>
      <c r="AJ111" s="132">
        <f t="shared" si="152"/>
        <v>-0.23063533507397738</v>
      </c>
      <c r="AK111" s="132">
        <f t="shared" ref="AK111" si="157">(W111-L111)/L111</f>
        <v>-0.1693587860988742</v>
      </c>
      <c r="AL111" s="132">
        <f t="shared" ref="AL111" si="158">(X111-M111)/M111</f>
        <v>-8.0070134424313266E-2</v>
      </c>
      <c r="AM111" s="132">
        <f t="shared" ref="AM111" si="159">(Y111-B111)/B111</f>
        <v>-0.36094276094276095</v>
      </c>
      <c r="AN111" s="132">
        <f t="shared" ref="AN111" si="160">(Z111-C111)/C111</f>
        <v>-0.22995522995522996</v>
      </c>
      <c r="AO111" s="132">
        <f>(AA111-D111)/D111</f>
        <v>-0.114</v>
      </c>
    </row>
    <row r="112" spans="1:41" s="132" customFormat="1" ht="15" customHeight="1" x14ac:dyDescent="0.35">
      <c r="A112" s="172" t="s">
        <v>42</v>
      </c>
      <c r="B112" s="178" t="s">
        <v>56</v>
      </c>
      <c r="C112" s="178" t="s">
        <v>56</v>
      </c>
      <c r="D112" s="126" t="s">
        <v>56</v>
      </c>
      <c r="E112" s="126" t="s">
        <v>56</v>
      </c>
      <c r="F112" s="126" t="s">
        <v>56</v>
      </c>
      <c r="G112" s="126" t="s">
        <v>56</v>
      </c>
      <c r="H112" s="126" t="s">
        <v>56</v>
      </c>
      <c r="I112" s="126" t="s">
        <v>56</v>
      </c>
      <c r="J112" s="126" t="s">
        <v>56</v>
      </c>
      <c r="K112" s="126" t="s">
        <v>56</v>
      </c>
      <c r="L112" s="126" t="s">
        <v>56</v>
      </c>
      <c r="M112" s="126" t="s">
        <v>56</v>
      </c>
      <c r="N112" s="126" t="s">
        <v>56</v>
      </c>
      <c r="O112" s="132" t="s">
        <v>56</v>
      </c>
      <c r="P112" s="152" t="s">
        <v>56</v>
      </c>
      <c r="Q112" s="152" t="s">
        <v>56</v>
      </c>
      <c r="R112" s="152" t="s">
        <v>56</v>
      </c>
      <c r="S112" s="152" t="s">
        <v>56</v>
      </c>
      <c r="T112" s="152" t="s">
        <v>56</v>
      </c>
      <c r="U112" s="152" t="s">
        <v>56</v>
      </c>
      <c r="V112" s="152" t="s">
        <v>56</v>
      </c>
      <c r="W112" s="152" t="s">
        <v>56</v>
      </c>
      <c r="X112" s="152" t="s">
        <v>56</v>
      </c>
      <c r="Y112" s="152" t="s">
        <v>56</v>
      </c>
      <c r="Z112" s="152" t="s">
        <v>56</v>
      </c>
      <c r="AA112" s="152" t="s">
        <v>56</v>
      </c>
      <c r="AB112" s="125" t="s">
        <v>56</v>
      </c>
      <c r="AC112" s="132" t="s">
        <v>56</v>
      </c>
      <c r="AD112" s="132" t="s">
        <v>56</v>
      </c>
      <c r="AE112" s="132" t="s">
        <v>56</v>
      </c>
      <c r="AF112" s="132" t="s">
        <v>56</v>
      </c>
      <c r="AG112" s="132" t="s">
        <v>56</v>
      </c>
      <c r="AH112" s="132" t="s">
        <v>56</v>
      </c>
      <c r="AI112" s="132" t="s">
        <v>56</v>
      </c>
      <c r="AJ112" s="132" t="s">
        <v>56</v>
      </c>
      <c r="AK112" s="132" t="s">
        <v>56</v>
      </c>
      <c r="AL112" s="132" t="s">
        <v>56</v>
      </c>
      <c r="AM112" s="132" t="s">
        <v>56</v>
      </c>
      <c r="AN112" s="132" t="s">
        <v>56</v>
      </c>
      <c r="AO112" s="132" t="s">
        <v>56</v>
      </c>
    </row>
    <row r="113" spans="1:41" s="179" customFormat="1" ht="15" customHeight="1" x14ac:dyDescent="0.35">
      <c r="A113" s="249" t="s">
        <v>31</v>
      </c>
      <c r="B113" s="250">
        <v>42354</v>
      </c>
      <c r="C113" s="250">
        <v>27372</v>
      </c>
      <c r="D113" s="251">
        <v>28091</v>
      </c>
      <c r="E113" s="251">
        <v>28975</v>
      </c>
      <c r="F113" s="251">
        <v>33124</v>
      </c>
      <c r="G113" s="251">
        <v>29055</v>
      </c>
      <c r="H113" s="251">
        <v>29598</v>
      </c>
      <c r="I113" s="251">
        <v>27635</v>
      </c>
      <c r="J113" s="251">
        <v>28081</v>
      </c>
      <c r="K113" s="251">
        <v>145864</v>
      </c>
      <c r="L113" s="251">
        <v>135572</v>
      </c>
      <c r="M113" s="251">
        <v>50450</v>
      </c>
      <c r="N113" s="251">
        <f>SUM(B113:M113)/12</f>
        <v>50514.25</v>
      </c>
      <c r="O113" s="251">
        <v>21695</v>
      </c>
      <c r="P113" s="251">
        <v>12561</v>
      </c>
      <c r="Q113" s="251">
        <v>13622</v>
      </c>
      <c r="R113" s="251">
        <v>17140</v>
      </c>
      <c r="S113" s="251">
        <v>19702</v>
      </c>
      <c r="T113" s="251">
        <v>21836</v>
      </c>
      <c r="U113" s="251">
        <v>23897</v>
      </c>
      <c r="V113" s="251">
        <v>159653</v>
      </c>
      <c r="W113" s="251">
        <v>99836</v>
      </c>
      <c r="X113" s="251">
        <v>38514</v>
      </c>
      <c r="Y113" s="251">
        <v>27831</v>
      </c>
      <c r="Z113" s="251">
        <v>22383</v>
      </c>
      <c r="AA113" s="251">
        <v>24721</v>
      </c>
      <c r="AB113" s="252">
        <f t="shared" si="144"/>
        <v>38722.384615384617</v>
      </c>
      <c r="AC113" s="179">
        <f t="shared" si="145"/>
        <v>-0.22768858353209212</v>
      </c>
      <c r="AD113" s="179">
        <f t="shared" si="146"/>
        <v>-0.56648835202761005</v>
      </c>
      <c r="AE113" s="179">
        <f t="shared" si="147"/>
        <v>-0.58875739644970415</v>
      </c>
      <c r="AF113" s="179">
        <f t="shared" si="148"/>
        <v>-0.41008432283600071</v>
      </c>
      <c r="AG113" s="179">
        <f t="shared" si="149"/>
        <v>-0.33434691533211702</v>
      </c>
      <c r="AH113" s="179">
        <f t="shared" si="150"/>
        <v>-0.209842590917315</v>
      </c>
      <c r="AI113" s="179">
        <f t="shared" si="151"/>
        <v>-0.14899754282254907</v>
      </c>
      <c r="AJ113" s="179">
        <f t="shared" si="152"/>
        <v>9.4533263862227823E-2</v>
      </c>
      <c r="AK113" s="179">
        <f t="shared" ref="AK113" si="161">(W113-L113)/L113</f>
        <v>-0.26359425250051632</v>
      </c>
      <c r="AL113" s="179">
        <f t="shared" ref="AL113" si="162">(X113-M113)/M113</f>
        <v>-0.23659068384539148</v>
      </c>
      <c r="AM113" s="179">
        <f t="shared" ref="AM113" si="163">(Y113-B113)/B113</f>
        <v>-0.34289559427680977</v>
      </c>
      <c r="AN113" s="179">
        <f t="shared" ref="AN113" si="164">(Z113-C113)/C113</f>
        <v>-0.18226654975887768</v>
      </c>
      <c r="AO113" s="179">
        <f>(AA113-D113)/D113</f>
        <v>-0.11996724929692784</v>
      </c>
    </row>
    <row r="114" spans="1:41" s="41" customFormat="1" ht="17.25" customHeight="1" x14ac:dyDescent="0.35">
      <c r="A114" s="59" t="s">
        <v>32</v>
      </c>
      <c r="B114" s="59"/>
      <c r="C114" s="59"/>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row>
    <row r="115" spans="1:41" s="41" customFormat="1" ht="12" customHeight="1" x14ac:dyDescent="0.35">
      <c r="A115" s="180" t="s">
        <v>38</v>
      </c>
      <c r="B115" s="89"/>
      <c r="C115" s="89"/>
      <c r="D115" s="30"/>
      <c r="E115" s="30"/>
      <c r="F115" s="30"/>
      <c r="G115" s="30"/>
      <c r="H115" s="30"/>
      <c r="I115" s="30"/>
      <c r="J115" s="30"/>
      <c r="K115" s="30"/>
      <c r="L115" s="30"/>
      <c r="M115" s="30"/>
      <c r="N115" s="64"/>
      <c r="O115" s="30"/>
      <c r="P115" s="30"/>
      <c r="Q115" s="30"/>
      <c r="R115" s="30"/>
      <c r="S115" s="30"/>
      <c r="T115" s="30"/>
      <c r="U115" s="30"/>
      <c r="V115" s="30"/>
      <c r="W115" s="30"/>
      <c r="X115" s="30"/>
      <c r="Y115" s="30"/>
      <c r="Z115" s="30"/>
      <c r="AA115" s="30"/>
      <c r="AB115" s="30"/>
      <c r="AC115" s="30"/>
      <c r="AD115" s="30"/>
      <c r="AE115" s="64"/>
      <c r="AF115" s="170"/>
      <c r="AG115" s="170"/>
      <c r="AH115" s="170"/>
      <c r="AI115" s="170"/>
      <c r="AJ115" s="170"/>
      <c r="AK115" s="170"/>
      <c r="AL115" s="170"/>
      <c r="AM115" s="170"/>
      <c r="AN115" s="170"/>
      <c r="AO115" s="170"/>
    </row>
    <row r="116" spans="1:41" s="41" customFormat="1" ht="12" customHeight="1" x14ac:dyDescent="0.35">
      <c r="A116" s="180" t="s">
        <v>33</v>
      </c>
      <c r="B116" s="89"/>
      <c r="C116" s="89"/>
      <c r="D116" s="30"/>
      <c r="E116" s="30"/>
      <c r="F116" s="30"/>
      <c r="G116" s="30"/>
      <c r="H116" s="30"/>
      <c r="I116" s="30"/>
      <c r="J116" s="30"/>
      <c r="K116" s="30"/>
      <c r="L116" s="30"/>
      <c r="M116" s="30"/>
      <c r="N116" s="64"/>
      <c r="O116" s="30"/>
      <c r="P116" s="30"/>
      <c r="Q116" s="30"/>
      <c r="R116" s="30"/>
      <c r="S116" s="30"/>
      <c r="T116" s="30"/>
      <c r="U116" s="30"/>
      <c r="V116" s="30"/>
      <c r="W116" s="30"/>
      <c r="X116" s="30"/>
      <c r="Y116" s="30"/>
      <c r="Z116" s="30"/>
      <c r="AA116" s="30"/>
      <c r="AB116" s="30"/>
      <c r="AC116" s="30"/>
      <c r="AD116" s="30"/>
      <c r="AE116" s="64"/>
      <c r="AF116" s="170"/>
      <c r="AG116" s="170"/>
      <c r="AH116" s="170"/>
      <c r="AI116" s="170"/>
      <c r="AJ116" s="170"/>
      <c r="AK116" s="170"/>
      <c r="AL116" s="170"/>
      <c r="AM116" s="170"/>
      <c r="AN116" s="170"/>
      <c r="AO116" s="170"/>
    </row>
    <row r="117" spans="1:41" s="41" customFormat="1" ht="12" customHeight="1" x14ac:dyDescent="0.35">
      <c r="A117" s="180" t="s">
        <v>34</v>
      </c>
      <c r="B117" s="89"/>
      <c r="C117" s="89"/>
      <c r="D117" s="30"/>
      <c r="E117" s="30"/>
      <c r="F117" s="30"/>
      <c r="G117" s="30"/>
      <c r="H117" s="30"/>
      <c r="I117" s="30"/>
      <c r="J117" s="30"/>
      <c r="K117" s="30"/>
      <c r="L117" s="30"/>
      <c r="M117" s="30"/>
      <c r="N117" s="64"/>
      <c r="O117" s="30"/>
      <c r="P117" s="30"/>
      <c r="Q117" s="30"/>
      <c r="R117" s="30"/>
      <c r="S117" s="30"/>
      <c r="T117" s="30"/>
      <c r="U117" s="30"/>
      <c r="V117" s="30"/>
      <c r="W117" s="30"/>
      <c r="X117" s="30"/>
      <c r="Y117" s="30"/>
      <c r="Z117" s="30"/>
      <c r="AA117" s="30"/>
      <c r="AB117" s="30"/>
      <c r="AC117" s="30"/>
      <c r="AD117" s="30"/>
      <c r="AE117" s="64"/>
      <c r="AF117" s="170"/>
      <c r="AG117" s="170"/>
      <c r="AH117" s="170"/>
      <c r="AI117" s="170"/>
      <c r="AJ117" s="170"/>
      <c r="AK117" s="170"/>
      <c r="AL117" s="170"/>
      <c r="AM117" s="170"/>
      <c r="AN117" s="170"/>
      <c r="AO117" s="170"/>
    </row>
    <row r="118" spans="1:41" s="41" customFormat="1" ht="12" customHeight="1" x14ac:dyDescent="0.35">
      <c r="A118" s="180" t="s">
        <v>51</v>
      </c>
      <c r="B118" s="89"/>
      <c r="C118" s="89"/>
      <c r="D118" s="30"/>
      <c r="E118" s="30"/>
      <c r="F118" s="30"/>
      <c r="G118" s="30"/>
      <c r="H118" s="30"/>
      <c r="I118" s="30"/>
      <c r="J118" s="30"/>
      <c r="K118" s="30"/>
      <c r="L118" s="30"/>
      <c r="M118" s="30"/>
      <c r="N118" s="64"/>
      <c r="O118" s="30"/>
      <c r="P118" s="30"/>
      <c r="Q118" s="30"/>
      <c r="R118" s="30"/>
      <c r="S118" s="30"/>
      <c r="T118" s="30"/>
      <c r="U118" s="30"/>
      <c r="V118" s="30"/>
      <c r="W118" s="30"/>
      <c r="X118" s="30"/>
      <c r="Y118" s="30"/>
      <c r="Z118" s="30"/>
      <c r="AA118" s="30"/>
      <c r="AB118" s="30"/>
      <c r="AC118" s="30"/>
      <c r="AD118" s="30"/>
      <c r="AE118" s="64"/>
      <c r="AF118" s="170"/>
      <c r="AG118" s="170"/>
      <c r="AH118" s="170"/>
      <c r="AI118" s="170"/>
      <c r="AJ118" s="170"/>
      <c r="AK118" s="170"/>
      <c r="AL118" s="170"/>
      <c r="AM118" s="170"/>
      <c r="AN118" s="170"/>
      <c r="AO118" s="170"/>
    </row>
    <row r="119" spans="1:41" s="41" customFormat="1" ht="12" customHeight="1" x14ac:dyDescent="0.35">
      <c r="A119" s="285" t="s">
        <v>136</v>
      </c>
      <c r="B119" s="285"/>
      <c r="C119" s="285"/>
      <c r="D119" s="285"/>
      <c r="E119" s="107"/>
      <c r="F119" s="107"/>
      <c r="G119" s="107"/>
      <c r="H119" s="182"/>
      <c r="I119" s="182"/>
      <c r="J119" s="182"/>
      <c r="K119" s="182"/>
      <c r="L119" s="182"/>
      <c r="M119" s="182"/>
      <c r="N119" s="63"/>
      <c r="O119" s="182"/>
      <c r="P119" s="182"/>
      <c r="Q119" s="182"/>
      <c r="R119" s="182"/>
      <c r="S119" s="182"/>
      <c r="T119" s="182"/>
      <c r="U119" s="182"/>
      <c r="V119" s="182"/>
      <c r="W119" s="182"/>
      <c r="X119" s="182"/>
      <c r="Y119" s="182"/>
      <c r="Z119" s="182"/>
      <c r="AA119" s="182"/>
      <c r="AB119" s="182"/>
      <c r="AC119" s="182"/>
      <c r="AD119" s="182"/>
      <c r="AE119" s="64"/>
      <c r="AF119" s="183"/>
      <c r="AG119" s="183"/>
      <c r="AH119" s="183"/>
      <c r="AI119" s="183"/>
      <c r="AJ119" s="183"/>
      <c r="AK119" s="183"/>
      <c r="AL119" s="183"/>
      <c r="AM119" s="183"/>
      <c r="AN119" s="183"/>
      <c r="AO119" s="183"/>
    </row>
    <row r="120" spans="1:41" s="41" customFormat="1" ht="12" customHeight="1" x14ac:dyDescent="0.35">
      <c r="A120" s="180" t="s">
        <v>57</v>
      </c>
      <c r="B120" s="89"/>
      <c r="C120" s="89"/>
      <c r="D120" s="30"/>
      <c r="E120" s="30"/>
      <c r="F120" s="30"/>
      <c r="G120" s="30"/>
      <c r="H120" s="30"/>
      <c r="I120" s="30"/>
      <c r="J120" s="30"/>
      <c r="K120" s="30"/>
      <c r="L120" s="30"/>
      <c r="M120" s="30"/>
      <c r="N120" s="64"/>
      <c r="O120" s="30"/>
      <c r="P120" s="30"/>
      <c r="Q120" s="30"/>
      <c r="R120" s="30"/>
      <c r="S120" s="30"/>
      <c r="T120" s="30"/>
      <c r="U120" s="30"/>
      <c r="V120" s="30"/>
      <c r="W120" s="30"/>
      <c r="X120" s="30"/>
      <c r="Y120" s="30"/>
      <c r="Z120" s="30"/>
      <c r="AA120" s="30"/>
      <c r="AB120" s="30"/>
      <c r="AC120" s="30"/>
      <c r="AD120" s="30"/>
      <c r="AE120" s="64"/>
      <c r="AF120" s="170"/>
      <c r="AG120" s="170"/>
      <c r="AH120" s="170"/>
      <c r="AI120" s="170"/>
      <c r="AJ120" s="170"/>
      <c r="AK120" s="170"/>
      <c r="AL120" s="170"/>
      <c r="AM120" s="170"/>
      <c r="AN120" s="170"/>
      <c r="AO120" s="170"/>
    </row>
    <row r="121" spans="1:41" s="41" customFormat="1" ht="12" customHeight="1" x14ac:dyDescent="0.35">
      <c r="A121" s="89" t="s">
        <v>242</v>
      </c>
      <c r="B121" s="89"/>
      <c r="C121" s="89"/>
      <c r="D121" s="30"/>
      <c r="E121" s="30"/>
      <c r="F121" s="30"/>
      <c r="G121" s="30"/>
      <c r="H121" s="30"/>
      <c r="I121" s="30"/>
      <c r="J121" s="30"/>
      <c r="K121" s="30"/>
      <c r="L121" s="30"/>
      <c r="M121" s="30"/>
      <c r="N121" s="64"/>
      <c r="O121" s="30"/>
      <c r="P121" s="30"/>
      <c r="Q121" s="30"/>
      <c r="R121" s="30"/>
      <c r="S121" s="30"/>
      <c r="T121" s="30"/>
      <c r="U121" s="30"/>
      <c r="V121" s="30"/>
      <c r="W121" s="30"/>
      <c r="X121" s="30"/>
      <c r="Y121" s="30"/>
      <c r="Z121" s="30"/>
      <c r="AA121" s="30"/>
      <c r="AB121" s="30"/>
      <c r="AC121" s="30"/>
      <c r="AD121" s="30"/>
      <c r="AE121" s="64"/>
      <c r="AF121" s="170"/>
      <c r="AG121" s="170"/>
      <c r="AH121" s="170"/>
      <c r="AI121" s="170"/>
      <c r="AJ121" s="170"/>
      <c r="AK121" s="170"/>
      <c r="AL121" s="170"/>
      <c r="AM121" s="170"/>
      <c r="AN121" s="170"/>
      <c r="AO121" s="170"/>
    </row>
    <row r="122" spans="1:41" s="41" customFormat="1" ht="12" customHeight="1" x14ac:dyDescent="0.35">
      <c r="A122" s="180" t="s">
        <v>55</v>
      </c>
      <c r="B122" s="89"/>
      <c r="C122" s="89"/>
      <c r="D122" s="30"/>
      <c r="E122" s="30"/>
      <c r="F122" s="30"/>
      <c r="G122" s="30"/>
      <c r="H122" s="30"/>
      <c r="I122" s="30"/>
      <c r="J122" s="30"/>
      <c r="K122" s="30"/>
      <c r="L122" s="30"/>
      <c r="M122" s="30"/>
      <c r="N122" s="63"/>
      <c r="O122" s="30"/>
      <c r="P122" s="30"/>
      <c r="Q122" s="30"/>
      <c r="R122" s="30"/>
      <c r="S122" s="30"/>
      <c r="T122" s="30"/>
      <c r="U122" s="30"/>
      <c r="V122" s="30"/>
      <c r="W122" s="30"/>
      <c r="X122" s="30"/>
      <c r="Y122" s="30"/>
      <c r="Z122" s="30"/>
      <c r="AA122" s="30"/>
      <c r="AB122" s="30"/>
      <c r="AC122" s="30"/>
      <c r="AD122" s="30"/>
      <c r="AE122" s="64"/>
      <c r="AF122" s="31"/>
      <c r="AG122" s="31"/>
      <c r="AH122" s="31"/>
      <c r="AI122" s="31"/>
      <c r="AJ122" s="31"/>
      <c r="AK122" s="31"/>
      <c r="AL122" s="31"/>
      <c r="AM122" s="31"/>
      <c r="AN122" s="31"/>
      <c r="AO122" s="31"/>
    </row>
    <row r="123" spans="1:41" s="41" customFormat="1" ht="12" customHeight="1" x14ac:dyDescent="0.35">
      <c r="A123" s="89" t="s">
        <v>243</v>
      </c>
      <c r="B123" s="89"/>
      <c r="C123" s="89"/>
      <c r="D123" s="30"/>
      <c r="E123" s="30"/>
      <c r="F123" s="30"/>
      <c r="G123" s="30"/>
      <c r="H123" s="30"/>
      <c r="I123" s="30"/>
      <c r="J123" s="30"/>
      <c r="K123" s="30"/>
      <c r="L123" s="30"/>
      <c r="M123" s="30"/>
      <c r="N123" s="63"/>
      <c r="O123" s="30"/>
      <c r="P123" s="30"/>
      <c r="Q123" s="30"/>
      <c r="R123" s="30"/>
      <c r="S123" s="30"/>
      <c r="T123" s="30"/>
      <c r="U123" s="30"/>
      <c r="V123" s="30"/>
      <c r="W123" s="30"/>
      <c r="X123" s="30"/>
      <c r="Y123" s="30"/>
      <c r="Z123" s="30"/>
      <c r="AA123" s="30"/>
      <c r="AB123" s="30"/>
      <c r="AC123" s="30"/>
      <c r="AD123" s="30"/>
      <c r="AE123" s="64"/>
      <c r="AF123" s="31"/>
      <c r="AG123" s="31"/>
      <c r="AH123" s="31"/>
      <c r="AI123" s="31"/>
      <c r="AJ123" s="31"/>
      <c r="AK123" s="31"/>
      <c r="AL123" s="31"/>
      <c r="AM123" s="31"/>
      <c r="AN123" s="31"/>
      <c r="AO123" s="31"/>
    </row>
    <row r="124" spans="1:41" s="41" customFormat="1" ht="12" customHeight="1" x14ac:dyDescent="0.35">
      <c r="A124" s="184" t="s">
        <v>35</v>
      </c>
      <c r="B124" s="89"/>
      <c r="C124" s="89"/>
      <c r="D124" s="30"/>
      <c r="E124" s="30"/>
      <c r="F124" s="30"/>
      <c r="G124" s="30"/>
      <c r="H124" s="30"/>
      <c r="I124" s="30"/>
      <c r="J124" s="30"/>
      <c r="K124" s="30"/>
      <c r="L124" s="30"/>
      <c r="M124" s="30"/>
      <c r="N124" s="63"/>
      <c r="O124" s="30"/>
      <c r="P124" s="30"/>
      <c r="Q124" s="30"/>
      <c r="R124" s="30"/>
      <c r="S124" s="30"/>
      <c r="T124" s="30"/>
      <c r="U124" s="30"/>
      <c r="V124" s="30"/>
      <c r="W124" s="30"/>
      <c r="X124" s="30"/>
      <c r="Y124" s="30"/>
      <c r="Z124" s="30"/>
      <c r="AA124" s="30"/>
      <c r="AB124" s="30"/>
      <c r="AC124" s="30"/>
      <c r="AD124" s="30"/>
      <c r="AE124" s="64"/>
      <c r="AF124" s="31"/>
      <c r="AG124" s="31"/>
      <c r="AH124" s="31"/>
      <c r="AI124" s="31"/>
      <c r="AJ124" s="31"/>
      <c r="AK124" s="31"/>
      <c r="AL124" s="31"/>
      <c r="AM124" s="31"/>
      <c r="AN124" s="31"/>
      <c r="AO124" s="31"/>
    </row>
    <row r="125" spans="1:41" s="41" customFormat="1" ht="30" customHeight="1" x14ac:dyDescent="0.35">
      <c r="A125" s="66" t="s">
        <v>244</v>
      </c>
      <c r="B125" s="89"/>
      <c r="C125" s="89"/>
      <c r="D125" s="30"/>
      <c r="E125" s="30"/>
      <c r="F125" s="30"/>
      <c r="G125" s="30"/>
      <c r="H125" s="30"/>
      <c r="I125" s="30"/>
      <c r="J125" s="30"/>
      <c r="K125" s="30"/>
      <c r="L125" s="30"/>
      <c r="M125" s="30"/>
      <c r="N125" s="63"/>
      <c r="O125" s="30"/>
      <c r="P125" s="30"/>
      <c r="Q125" s="30"/>
      <c r="R125" s="30"/>
      <c r="S125" s="30"/>
      <c r="T125" s="30"/>
      <c r="U125" s="30"/>
      <c r="V125" s="30"/>
      <c r="W125" s="30"/>
      <c r="X125" s="30"/>
      <c r="Y125" s="30"/>
      <c r="Z125" s="30"/>
      <c r="AA125" s="30"/>
      <c r="AB125" s="30"/>
      <c r="AC125" s="30"/>
      <c r="AD125" s="30"/>
      <c r="AE125" s="64"/>
      <c r="AF125" s="31"/>
      <c r="AG125" s="31"/>
      <c r="AH125" s="31"/>
      <c r="AI125" s="31"/>
      <c r="AJ125" s="31"/>
      <c r="AK125" s="31"/>
      <c r="AL125" s="31"/>
      <c r="AM125" s="31"/>
      <c r="AN125" s="31"/>
      <c r="AO125" s="31"/>
    </row>
    <row r="126" spans="1:41" s="171" customFormat="1" ht="20.25" customHeight="1" x14ac:dyDescent="0.35">
      <c r="A126" s="186" t="s">
        <v>189</v>
      </c>
    </row>
    <row r="127" spans="1:41" s="148" customFormat="1" ht="15" customHeight="1" x14ac:dyDescent="0.35">
      <c r="A127" s="187"/>
      <c r="B127" s="291" t="s">
        <v>53</v>
      </c>
      <c r="C127" s="291"/>
      <c r="D127" s="291"/>
      <c r="E127" s="291"/>
      <c r="F127" s="291"/>
      <c r="G127" s="291"/>
      <c r="H127" s="291"/>
      <c r="I127" s="291"/>
      <c r="J127" s="291"/>
      <c r="K127" s="291"/>
      <c r="L127" s="291"/>
      <c r="M127" s="291"/>
      <c r="N127" s="292"/>
      <c r="O127" s="293" t="s">
        <v>54</v>
      </c>
      <c r="P127" s="291"/>
      <c r="Q127" s="291"/>
      <c r="R127" s="291"/>
      <c r="S127" s="291"/>
      <c r="T127" s="291"/>
      <c r="U127" s="291"/>
      <c r="V127" s="291"/>
      <c r="W127" s="291"/>
      <c r="X127" s="291"/>
      <c r="Y127" s="291"/>
      <c r="Z127" s="291"/>
      <c r="AA127" s="291"/>
      <c r="AB127" s="292"/>
      <c r="AC127" s="293" t="s">
        <v>60</v>
      </c>
      <c r="AD127" s="291"/>
      <c r="AE127" s="291"/>
      <c r="AF127" s="291"/>
      <c r="AG127" s="291"/>
      <c r="AH127" s="291"/>
      <c r="AI127" s="291"/>
      <c r="AJ127" s="291"/>
      <c r="AK127" s="291"/>
      <c r="AL127" s="291"/>
      <c r="AM127" s="291"/>
      <c r="AN127" s="291"/>
      <c r="AO127" s="291"/>
    </row>
    <row r="128" spans="1:41" s="148" customFormat="1" ht="44.15" customHeight="1" x14ac:dyDescent="0.35">
      <c r="A128" s="147" t="s">
        <v>28</v>
      </c>
      <c r="B128" s="55" t="s">
        <v>157</v>
      </c>
      <c r="C128" s="55" t="s">
        <v>158</v>
      </c>
      <c r="D128" s="55" t="s">
        <v>159</v>
      </c>
      <c r="E128" s="55" t="s">
        <v>160</v>
      </c>
      <c r="F128" s="55" t="s">
        <v>161</v>
      </c>
      <c r="G128" s="55" t="s">
        <v>162</v>
      </c>
      <c r="H128" s="55" t="s">
        <v>163</v>
      </c>
      <c r="I128" s="55" t="s">
        <v>164</v>
      </c>
      <c r="J128" s="55" t="s">
        <v>165</v>
      </c>
      <c r="K128" s="55" t="s">
        <v>166</v>
      </c>
      <c r="L128" s="55" t="s">
        <v>167</v>
      </c>
      <c r="M128" s="55" t="s">
        <v>168</v>
      </c>
      <c r="N128" s="55" t="s">
        <v>153</v>
      </c>
      <c r="O128" s="55" t="s">
        <v>169</v>
      </c>
      <c r="P128" s="55" t="s">
        <v>170</v>
      </c>
      <c r="Q128" s="55" t="s">
        <v>171</v>
      </c>
      <c r="R128" s="55" t="s">
        <v>172</v>
      </c>
      <c r="S128" s="55" t="s">
        <v>173</v>
      </c>
      <c r="T128" s="55" t="s">
        <v>174</v>
      </c>
      <c r="U128" s="55" t="s">
        <v>175</v>
      </c>
      <c r="V128" s="55" t="s">
        <v>176</v>
      </c>
      <c r="W128" s="55" t="s">
        <v>177</v>
      </c>
      <c r="X128" s="55" t="s">
        <v>178</v>
      </c>
      <c r="Y128" s="55" t="s">
        <v>179</v>
      </c>
      <c r="Z128" s="55" t="s">
        <v>180</v>
      </c>
      <c r="AA128" s="55" t="s">
        <v>181</v>
      </c>
      <c r="AB128" s="55" t="s">
        <v>154</v>
      </c>
      <c r="AC128" s="55" t="s">
        <v>61</v>
      </c>
      <c r="AD128" s="55" t="s">
        <v>62</v>
      </c>
      <c r="AE128" s="55" t="s">
        <v>63</v>
      </c>
      <c r="AF128" s="55" t="s">
        <v>64</v>
      </c>
      <c r="AG128" s="55" t="s">
        <v>65</v>
      </c>
      <c r="AH128" s="55" t="s">
        <v>66</v>
      </c>
      <c r="AI128" s="55" t="s">
        <v>67</v>
      </c>
      <c r="AJ128" s="55" t="s">
        <v>68</v>
      </c>
      <c r="AK128" s="55" t="s">
        <v>69</v>
      </c>
      <c r="AL128" s="55" t="s">
        <v>70</v>
      </c>
      <c r="AM128" s="55" t="s">
        <v>71</v>
      </c>
      <c r="AN128" s="55" t="s">
        <v>72</v>
      </c>
      <c r="AO128" s="143" t="s">
        <v>73</v>
      </c>
    </row>
    <row r="129" spans="1:41" s="171" customFormat="1" ht="15" customHeight="1" x14ac:dyDescent="0.35">
      <c r="A129" s="172" t="s">
        <v>40</v>
      </c>
      <c r="B129" s="173">
        <v>126230</v>
      </c>
      <c r="C129" s="173">
        <v>104903</v>
      </c>
      <c r="D129" s="174">
        <v>117424</v>
      </c>
      <c r="E129" s="174">
        <v>114845</v>
      </c>
      <c r="F129" s="174">
        <v>120229</v>
      </c>
      <c r="G129" s="174">
        <v>107303</v>
      </c>
      <c r="H129" s="174">
        <v>111369</v>
      </c>
      <c r="I129" s="174">
        <v>102680</v>
      </c>
      <c r="J129" s="174">
        <v>106288</v>
      </c>
      <c r="K129" s="174">
        <v>121334</v>
      </c>
      <c r="L129" s="174">
        <v>108973</v>
      </c>
      <c r="M129" s="174">
        <v>98377</v>
      </c>
      <c r="N129" s="174">
        <f t="shared" ref="N129:N133" si="165">SUM(B129:M129)/12</f>
        <v>111662.91666666667</v>
      </c>
      <c r="O129" s="174">
        <v>111446</v>
      </c>
      <c r="P129" s="175">
        <v>88172</v>
      </c>
      <c r="Q129" s="175">
        <v>90518</v>
      </c>
      <c r="R129" s="175">
        <v>100879</v>
      </c>
      <c r="S129" s="175">
        <v>103178</v>
      </c>
      <c r="T129" s="175">
        <v>97060</v>
      </c>
      <c r="U129" s="175">
        <v>108864</v>
      </c>
      <c r="V129" s="175">
        <v>112862</v>
      </c>
      <c r="W129" s="175">
        <v>113104</v>
      </c>
      <c r="X129" s="175">
        <v>104340</v>
      </c>
      <c r="Y129" s="175">
        <v>110505</v>
      </c>
      <c r="Z129" s="175">
        <v>100334</v>
      </c>
      <c r="AA129" s="175">
        <v>124859</v>
      </c>
      <c r="AB129" s="176">
        <f t="shared" ref="AB129:AB133" si="166">SUM(O129:AA129)/13</f>
        <v>105086.23076923077</v>
      </c>
      <c r="AC129" s="132">
        <f t="shared" ref="AC129:AC133" si="167">(O129-D129)/D129</f>
        <v>-5.0909524458373073E-2</v>
      </c>
      <c r="AD129" s="132">
        <f t="shared" ref="AD129:AD133" si="168">(P129-E129)/E129</f>
        <v>-0.23225216596281945</v>
      </c>
      <c r="AE129" s="132">
        <f t="shared" ref="AE129:AE133" si="169">(Q129-F129)/F129</f>
        <v>-0.24712007918222725</v>
      </c>
      <c r="AF129" s="132">
        <f t="shared" ref="AF129:AF133" si="170">(R129-G129)/G129</f>
        <v>-5.9867850852259492E-2</v>
      </c>
      <c r="AG129" s="132">
        <f t="shared" ref="AG129:AG133" si="171">(S129-H129)/H129</f>
        <v>-7.3548294408677453E-2</v>
      </c>
      <c r="AH129" s="132">
        <f t="shared" ref="AH129:AH133" si="172">(T129-I129)/I129</f>
        <v>-5.4733151538761203E-2</v>
      </c>
      <c r="AI129" s="132">
        <f t="shared" ref="AI129:AI133" si="173">(U129-J129)/J129</f>
        <v>2.4236037934668071E-2</v>
      </c>
      <c r="AJ129" s="132">
        <f t="shared" ref="AJ129:AJ133" si="174">(V129-K129)/K129</f>
        <v>-6.9823792176966062E-2</v>
      </c>
      <c r="AK129" s="132">
        <f t="shared" ref="AK129" si="175">(W129-L129)/L129</f>
        <v>3.7908472740954179E-2</v>
      </c>
      <c r="AL129" s="132">
        <f t="shared" ref="AL129" si="176">(X129-M129)/M129</f>
        <v>6.0613761346656234E-2</v>
      </c>
      <c r="AM129" s="132">
        <f t="shared" ref="AM129" si="177">(Y129-B129)/B129</f>
        <v>-0.12457418997068842</v>
      </c>
      <c r="AN129" s="132">
        <f t="shared" ref="AN129" si="178">(Z129-C129)/C129</f>
        <v>-4.3554521796326129E-2</v>
      </c>
      <c r="AO129" s="133">
        <f>(AA129-D129)/D129</f>
        <v>6.3317550074942094E-2</v>
      </c>
    </row>
    <row r="130" spans="1:41" s="171" customFormat="1" ht="15" customHeight="1" x14ac:dyDescent="0.35">
      <c r="A130" s="172" t="s">
        <v>41</v>
      </c>
      <c r="B130" s="178" t="s">
        <v>56</v>
      </c>
      <c r="C130" s="178" t="s">
        <v>56</v>
      </c>
      <c r="D130" s="126" t="s">
        <v>56</v>
      </c>
      <c r="E130" s="126" t="s">
        <v>56</v>
      </c>
      <c r="F130" s="126" t="s">
        <v>56</v>
      </c>
      <c r="G130" s="126" t="s">
        <v>56</v>
      </c>
      <c r="H130" s="126" t="s">
        <v>56</v>
      </c>
      <c r="I130" s="126" t="s">
        <v>56</v>
      </c>
      <c r="J130" s="126" t="s">
        <v>56</v>
      </c>
      <c r="K130" s="126" t="s">
        <v>56</v>
      </c>
      <c r="L130" s="126" t="s">
        <v>56</v>
      </c>
      <c r="M130" s="126" t="s">
        <v>56</v>
      </c>
      <c r="N130" s="126" t="s">
        <v>56</v>
      </c>
      <c r="O130" s="126" t="s">
        <v>56</v>
      </c>
      <c r="P130" s="152" t="s">
        <v>56</v>
      </c>
      <c r="Q130" s="152" t="s">
        <v>56</v>
      </c>
      <c r="R130" s="152" t="s">
        <v>56</v>
      </c>
      <c r="S130" s="152" t="s">
        <v>56</v>
      </c>
      <c r="T130" s="152" t="s">
        <v>56</v>
      </c>
      <c r="U130" s="152" t="s">
        <v>56</v>
      </c>
      <c r="V130" s="152" t="s">
        <v>56</v>
      </c>
      <c r="W130" s="152" t="s">
        <v>56</v>
      </c>
      <c r="X130" s="152" t="s">
        <v>56</v>
      </c>
      <c r="Y130" s="152" t="s">
        <v>56</v>
      </c>
      <c r="Z130" s="152" t="s">
        <v>56</v>
      </c>
      <c r="AA130" s="152" t="s">
        <v>56</v>
      </c>
      <c r="AB130" s="125" t="s">
        <v>56</v>
      </c>
      <c r="AC130" s="132" t="s">
        <v>56</v>
      </c>
      <c r="AD130" s="132" t="s">
        <v>56</v>
      </c>
      <c r="AE130" s="132" t="s">
        <v>56</v>
      </c>
      <c r="AF130" s="132" t="s">
        <v>56</v>
      </c>
      <c r="AG130" s="132" t="s">
        <v>56</v>
      </c>
      <c r="AH130" s="132" t="s">
        <v>56</v>
      </c>
      <c r="AI130" s="132" t="s">
        <v>56</v>
      </c>
      <c r="AJ130" s="132" t="s">
        <v>56</v>
      </c>
      <c r="AK130" s="132" t="s">
        <v>56</v>
      </c>
      <c r="AL130" s="132" t="s">
        <v>56</v>
      </c>
      <c r="AM130" s="132" t="s">
        <v>56</v>
      </c>
      <c r="AN130" s="132" t="s">
        <v>56</v>
      </c>
      <c r="AO130" s="133" t="s">
        <v>56</v>
      </c>
    </row>
    <row r="131" spans="1:41" s="171" customFormat="1" ht="15" customHeight="1" x14ac:dyDescent="0.35">
      <c r="A131" s="172" t="s">
        <v>29</v>
      </c>
      <c r="B131" s="173">
        <v>1190</v>
      </c>
      <c r="C131" s="173">
        <v>1009</v>
      </c>
      <c r="D131" s="174">
        <v>1034</v>
      </c>
      <c r="E131" s="174">
        <v>1091</v>
      </c>
      <c r="F131" s="174">
        <v>1218</v>
      </c>
      <c r="G131" s="174">
        <v>914</v>
      </c>
      <c r="H131" s="174">
        <v>914</v>
      </c>
      <c r="I131" s="174">
        <v>777</v>
      </c>
      <c r="J131" s="174">
        <v>989</v>
      </c>
      <c r="K131" s="174">
        <v>1017</v>
      </c>
      <c r="L131" s="174">
        <v>924</v>
      </c>
      <c r="M131" s="174">
        <v>771</v>
      </c>
      <c r="N131" s="174">
        <f t="shared" si="165"/>
        <v>987.33333333333337</v>
      </c>
      <c r="O131" s="174">
        <v>799</v>
      </c>
      <c r="P131" s="174">
        <v>637</v>
      </c>
      <c r="Q131" s="174">
        <v>656</v>
      </c>
      <c r="R131" s="174">
        <v>672</v>
      </c>
      <c r="S131" s="174">
        <v>694</v>
      </c>
      <c r="T131" s="174">
        <v>624</v>
      </c>
      <c r="U131" s="174">
        <v>757</v>
      </c>
      <c r="V131" s="174">
        <v>884</v>
      </c>
      <c r="W131" s="174">
        <v>802</v>
      </c>
      <c r="X131" s="174">
        <v>771</v>
      </c>
      <c r="Y131" s="174">
        <v>801</v>
      </c>
      <c r="Z131" s="174">
        <v>820</v>
      </c>
      <c r="AA131" s="174">
        <v>930</v>
      </c>
      <c r="AB131" s="176">
        <f t="shared" si="166"/>
        <v>757.46153846153845</v>
      </c>
      <c r="AC131" s="132">
        <f t="shared" si="167"/>
        <v>-0.22727272727272727</v>
      </c>
      <c r="AD131" s="132">
        <f t="shared" si="168"/>
        <v>-0.41613198900091658</v>
      </c>
      <c r="AE131" s="132">
        <f t="shared" si="169"/>
        <v>-0.46141215106732347</v>
      </c>
      <c r="AF131" s="132">
        <f t="shared" si="170"/>
        <v>-0.26477024070021882</v>
      </c>
      <c r="AG131" s="132">
        <f t="shared" si="171"/>
        <v>-0.24070021881838075</v>
      </c>
      <c r="AH131" s="132">
        <f t="shared" si="172"/>
        <v>-0.19691119691119691</v>
      </c>
      <c r="AI131" s="132">
        <f t="shared" si="173"/>
        <v>-0.23458038422649141</v>
      </c>
      <c r="AJ131" s="132">
        <f t="shared" si="174"/>
        <v>-0.13077679449360866</v>
      </c>
      <c r="AK131" s="132">
        <f t="shared" ref="AK131" si="179">(W131-L131)/L131</f>
        <v>-0.13203463203463203</v>
      </c>
      <c r="AL131" s="126">
        <f t="shared" ref="AL131" si="180">(X131-M131)/M131</f>
        <v>0</v>
      </c>
      <c r="AM131" s="132">
        <f t="shared" ref="AM131" si="181">(Y131-B131)/B131</f>
        <v>-0.32689075630252101</v>
      </c>
      <c r="AN131" s="132">
        <f t="shared" ref="AN131" si="182">(Z131-C131)/C131</f>
        <v>-0.18731417244796827</v>
      </c>
      <c r="AO131" s="133">
        <f>(AA131-D131)/D131</f>
        <v>-0.10058027079303675</v>
      </c>
    </row>
    <row r="132" spans="1:41" s="171" customFormat="1" ht="15" customHeight="1" x14ac:dyDescent="0.35">
      <c r="A132" s="172" t="s">
        <v>42</v>
      </c>
      <c r="B132" s="178" t="s">
        <v>56</v>
      </c>
      <c r="C132" s="178" t="s">
        <v>56</v>
      </c>
      <c r="D132" s="126" t="s">
        <v>56</v>
      </c>
      <c r="E132" s="126" t="s">
        <v>56</v>
      </c>
      <c r="F132" s="126" t="s">
        <v>56</v>
      </c>
      <c r="G132" s="126" t="s">
        <v>56</v>
      </c>
      <c r="H132" s="126" t="s">
        <v>56</v>
      </c>
      <c r="I132" s="126" t="s">
        <v>56</v>
      </c>
      <c r="J132" s="126" t="s">
        <v>56</v>
      </c>
      <c r="K132" s="126" t="s">
        <v>56</v>
      </c>
      <c r="L132" s="126" t="s">
        <v>56</v>
      </c>
      <c r="M132" s="126" t="s">
        <v>56</v>
      </c>
      <c r="N132" s="126" t="s">
        <v>56</v>
      </c>
      <c r="O132" s="132" t="s">
        <v>56</v>
      </c>
      <c r="P132" s="152" t="s">
        <v>56</v>
      </c>
      <c r="Q132" s="152" t="s">
        <v>56</v>
      </c>
      <c r="R132" s="152" t="s">
        <v>56</v>
      </c>
      <c r="S132" s="152" t="s">
        <v>56</v>
      </c>
      <c r="T132" s="152" t="s">
        <v>56</v>
      </c>
      <c r="U132" s="152" t="s">
        <v>56</v>
      </c>
      <c r="V132" s="152" t="s">
        <v>56</v>
      </c>
      <c r="W132" s="152" t="s">
        <v>56</v>
      </c>
      <c r="X132" s="152" t="s">
        <v>56</v>
      </c>
      <c r="Y132" s="152" t="s">
        <v>56</v>
      </c>
      <c r="Z132" s="152" t="s">
        <v>56</v>
      </c>
      <c r="AA132" s="152" t="s">
        <v>56</v>
      </c>
      <c r="AB132" s="125" t="s">
        <v>56</v>
      </c>
      <c r="AC132" s="132" t="s">
        <v>56</v>
      </c>
      <c r="AD132" s="132" t="s">
        <v>56</v>
      </c>
      <c r="AE132" s="132" t="s">
        <v>56</v>
      </c>
      <c r="AF132" s="132" t="s">
        <v>56</v>
      </c>
      <c r="AG132" s="132" t="s">
        <v>56</v>
      </c>
      <c r="AH132" s="132" t="s">
        <v>56</v>
      </c>
      <c r="AI132" s="132" t="s">
        <v>56</v>
      </c>
      <c r="AJ132" s="132" t="s">
        <v>56</v>
      </c>
      <c r="AK132" s="132" t="s">
        <v>56</v>
      </c>
      <c r="AL132" s="132" t="s">
        <v>56</v>
      </c>
      <c r="AM132" s="132" t="s">
        <v>56</v>
      </c>
      <c r="AN132" s="132" t="s">
        <v>56</v>
      </c>
      <c r="AO132" s="133" t="s">
        <v>56</v>
      </c>
    </row>
    <row r="133" spans="1:41" s="171" customFormat="1" ht="15" customHeight="1" x14ac:dyDescent="0.35">
      <c r="A133" s="249" t="s">
        <v>31</v>
      </c>
      <c r="B133" s="250">
        <v>17984</v>
      </c>
      <c r="C133" s="250">
        <v>12215</v>
      </c>
      <c r="D133" s="251">
        <v>12650</v>
      </c>
      <c r="E133" s="251">
        <v>13273</v>
      </c>
      <c r="F133" s="251">
        <v>14404</v>
      </c>
      <c r="G133" s="251">
        <v>13505</v>
      </c>
      <c r="H133" s="251">
        <v>13064</v>
      </c>
      <c r="I133" s="251">
        <v>12845</v>
      </c>
      <c r="J133" s="251">
        <v>13209</v>
      </c>
      <c r="K133" s="251">
        <v>64230</v>
      </c>
      <c r="L133" s="251">
        <v>52658</v>
      </c>
      <c r="M133" s="251">
        <v>20148</v>
      </c>
      <c r="N133" s="251">
        <f t="shared" si="165"/>
        <v>21682.083333333332</v>
      </c>
      <c r="O133" s="251">
        <v>9948</v>
      </c>
      <c r="P133" s="251">
        <v>6393</v>
      </c>
      <c r="Q133" s="251">
        <v>6946</v>
      </c>
      <c r="R133" s="251">
        <v>8470</v>
      </c>
      <c r="S133" s="251">
        <v>9828</v>
      </c>
      <c r="T133" s="251">
        <v>9861</v>
      </c>
      <c r="U133" s="251">
        <v>11531</v>
      </c>
      <c r="V133" s="251">
        <v>68892</v>
      </c>
      <c r="W133" s="251">
        <v>42759</v>
      </c>
      <c r="X133" s="251">
        <v>15895</v>
      </c>
      <c r="Y133" s="251">
        <v>12281</v>
      </c>
      <c r="Z133" s="251">
        <v>10269</v>
      </c>
      <c r="AA133" s="251">
        <v>12149</v>
      </c>
      <c r="AB133" s="252">
        <f t="shared" si="166"/>
        <v>17324.76923076923</v>
      </c>
      <c r="AC133" s="179">
        <f t="shared" si="167"/>
        <v>-0.21359683794466403</v>
      </c>
      <c r="AD133" s="179">
        <f t="shared" si="168"/>
        <v>-0.51834551344835378</v>
      </c>
      <c r="AE133" s="179">
        <f t="shared" si="169"/>
        <v>-0.51777284087753406</v>
      </c>
      <c r="AF133" s="179">
        <f t="shared" si="170"/>
        <v>-0.37282487967419475</v>
      </c>
      <c r="AG133" s="179">
        <f t="shared" si="171"/>
        <v>-0.24770361298224128</v>
      </c>
      <c r="AH133" s="179">
        <f t="shared" si="172"/>
        <v>-0.232308291163877</v>
      </c>
      <c r="AI133" s="179">
        <f t="shared" si="173"/>
        <v>-0.12703459762283292</v>
      </c>
      <c r="AJ133" s="179">
        <f t="shared" si="174"/>
        <v>7.2582905184493229E-2</v>
      </c>
      <c r="AK133" s="179">
        <f t="shared" ref="AK133" si="183">(W133-L133)/L133</f>
        <v>-0.18798663071138288</v>
      </c>
      <c r="AL133" s="179">
        <f t="shared" ref="AL133" si="184">(X133-M133)/M133</f>
        <v>-0.21108794917609688</v>
      </c>
      <c r="AM133" s="179">
        <f t="shared" ref="AM133" si="185">(Y133-B133)/B133</f>
        <v>-0.31711521352313166</v>
      </c>
      <c r="AN133" s="179">
        <f t="shared" ref="AN133" si="186">(Z133-C133)/C133</f>
        <v>-0.15931232091690545</v>
      </c>
      <c r="AO133" s="253">
        <f>(AA133-D133)/D133</f>
        <v>-3.9604743083003956E-2</v>
      </c>
    </row>
    <row r="134" spans="1:41" s="41" customFormat="1" ht="17.25" customHeight="1" x14ac:dyDescent="0.35">
      <c r="A134" s="59" t="s">
        <v>32</v>
      </c>
      <c r="B134" s="59"/>
      <c r="C134" s="59"/>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row>
    <row r="135" spans="1:41" s="41" customFormat="1" ht="12" customHeight="1" x14ac:dyDescent="0.35">
      <c r="A135" s="180" t="s">
        <v>38</v>
      </c>
      <c r="B135" s="89"/>
      <c r="C135" s="89"/>
      <c r="D135" s="30"/>
      <c r="E135" s="30"/>
      <c r="F135" s="30"/>
      <c r="G135" s="30"/>
      <c r="H135" s="30"/>
      <c r="I135" s="30"/>
      <c r="J135" s="30"/>
      <c r="K135" s="30"/>
      <c r="L135" s="30"/>
      <c r="M135" s="30"/>
      <c r="N135" s="64"/>
      <c r="O135" s="30"/>
      <c r="P135" s="30"/>
      <c r="Q135" s="30"/>
      <c r="R135" s="30"/>
      <c r="S135" s="30"/>
      <c r="T135" s="30"/>
      <c r="U135" s="30"/>
      <c r="V135" s="30"/>
      <c r="W135" s="30"/>
      <c r="X135" s="30"/>
      <c r="Y135" s="30"/>
      <c r="Z135" s="30"/>
      <c r="AA135" s="30"/>
      <c r="AB135" s="30"/>
      <c r="AC135" s="30"/>
      <c r="AD135" s="30"/>
      <c r="AE135" s="64"/>
      <c r="AF135" s="170"/>
      <c r="AG135" s="170"/>
      <c r="AH135" s="170"/>
      <c r="AI135" s="170"/>
      <c r="AJ135" s="170"/>
      <c r="AK135" s="170"/>
      <c r="AL135" s="170"/>
      <c r="AM135" s="170"/>
      <c r="AN135" s="170"/>
      <c r="AO135" s="170"/>
    </row>
    <row r="136" spans="1:41" s="41" customFormat="1" ht="12" customHeight="1" x14ac:dyDescent="0.35">
      <c r="A136" s="180" t="s">
        <v>33</v>
      </c>
      <c r="B136" s="89"/>
      <c r="C136" s="89"/>
      <c r="D136" s="30"/>
      <c r="E136" s="30"/>
      <c r="F136" s="30"/>
      <c r="G136" s="30"/>
      <c r="H136" s="30"/>
      <c r="I136" s="30"/>
      <c r="J136" s="30"/>
      <c r="K136" s="30"/>
      <c r="L136" s="30"/>
      <c r="M136" s="30"/>
      <c r="N136" s="64"/>
      <c r="O136" s="30"/>
      <c r="P136" s="30"/>
      <c r="Q136" s="30"/>
      <c r="R136" s="30"/>
      <c r="S136" s="30"/>
      <c r="T136" s="30"/>
      <c r="U136" s="30"/>
      <c r="V136" s="30"/>
      <c r="W136" s="30"/>
      <c r="X136" s="30"/>
      <c r="Y136" s="30"/>
      <c r="Z136" s="30"/>
      <c r="AA136" s="30"/>
      <c r="AB136" s="30"/>
      <c r="AC136" s="30"/>
      <c r="AD136" s="30"/>
      <c r="AE136" s="64"/>
      <c r="AF136" s="170"/>
      <c r="AG136" s="170"/>
      <c r="AH136" s="170"/>
      <c r="AI136" s="170"/>
      <c r="AJ136" s="170"/>
      <c r="AK136" s="170"/>
      <c r="AL136" s="170"/>
      <c r="AM136" s="170"/>
      <c r="AN136" s="170"/>
      <c r="AO136" s="170"/>
    </row>
    <row r="137" spans="1:41" s="41" customFormat="1" ht="12" customHeight="1" x14ac:dyDescent="0.35">
      <c r="A137" s="180" t="s">
        <v>34</v>
      </c>
      <c r="B137" s="89"/>
      <c r="C137" s="89"/>
      <c r="D137" s="30"/>
      <c r="E137" s="30"/>
      <c r="F137" s="30"/>
      <c r="G137" s="30"/>
      <c r="H137" s="30"/>
      <c r="I137" s="30"/>
      <c r="J137" s="30"/>
      <c r="K137" s="30"/>
      <c r="L137" s="30"/>
      <c r="M137" s="30"/>
      <c r="N137" s="64"/>
      <c r="O137" s="30"/>
      <c r="P137" s="30"/>
      <c r="Q137" s="30"/>
      <c r="R137" s="30"/>
      <c r="S137" s="30"/>
      <c r="T137" s="30"/>
      <c r="U137" s="30"/>
      <c r="V137" s="30"/>
      <c r="W137" s="30"/>
      <c r="X137" s="30"/>
      <c r="Y137" s="30"/>
      <c r="Z137" s="30"/>
      <c r="AA137" s="30"/>
      <c r="AB137" s="30"/>
      <c r="AC137" s="30"/>
      <c r="AD137" s="30"/>
      <c r="AE137" s="64"/>
      <c r="AF137" s="170"/>
      <c r="AG137" s="170"/>
      <c r="AH137" s="170"/>
      <c r="AI137" s="170"/>
      <c r="AJ137" s="170"/>
      <c r="AK137" s="170"/>
      <c r="AL137" s="170"/>
      <c r="AM137" s="170"/>
      <c r="AN137" s="170"/>
      <c r="AO137" s="170"/>
    </row>
    <row r="138" spans="1:41" s="41" customFormat="1" ht="12" customHeight="1" x14ac:dyDescent="0.35">
      <c r="A138" s="180" t="s">
        <v>51</v>
      </c>
      <c r="B138" s="89"/>
      <c r="C138" s="89"/>
      <c r="D138" s="30"/>
      <c r="E138" s="30"/>
      <c r="F138" s="30"/>
      <c r="G138" s="30"/>
      <c r="H138" s="30"/>
      <c r="I138" s="30"/>
      <c r="J138" s="30"/>
      <c r="K138" s="30"/>
      <c r="L138" s="30"/>
      <c r="M138" s="30"/>
      <c r="N138" s="64"/>
      <c r="O138" s="30"/>
      <c r="P138" s="30"/>
      <c r="Q138" s="30"/>
      <c r="R138" s="30"/>
      <c r="S138" s="30"/>
      <c r="T138" s="30"/>
      <c r="U138" s="30"/>
      <c r="V138" s="30"/>
      <c r="W138" s="30"/>
      <c r="X138" s="30"/>
      <c r="Y138" s="30"/>
      <c r="Z138" s="30"/>
      <c r="AA138" s="30"/>
      <c r="AB138" s="30"/>
      <c r="AC138" s="30"/>
      <c r="AD138" s="30"/>
      <c r="AE138" s="64"/>
      <c r="AF138" s="170"/>
      <c r="AG138" s="170"/>
      <c r="AH138" s="170"/>
      <c r="AI138" s="170"/>
      <c r="AJ138" s="170"/>
      <c r="AK138" s="170"/>
      <c r="AL138" s="170"/>
      <c r="AM138" s="170"/>
      <c r="AN138" s="170"/>
      <c r="AO138" s="170"/>
    </row>
    <row r="139" spans="1:41" s="41" customFormat="1" ht="12" customHeight="1" x14ac:dyDescent="0.35">
      <c r="A139" s="285" t="s">
        <v>136</v>
      </c>
      <c r="B139" s="285"/>
      <c r="C139" s="285"/>
      <c r="D139" s="285"/>
      <c r="E139" s="107"/>
      <c r="F139" s="107"/>
      <c r="G139" s="107"/>
      <c r="H139" s="182"/>
      <c r="I139" s="182"/>
      <c r="J139" s="182"/>
      <c r="K139" s="182"/>
      <c r="L139" s="182"/>
      <c r="M139" s="182"/>
      <c r="N139" s="63"/>
      <c r="O139" s="182"/>
      <c r="P139" s="182"/>
      <c r="Q139" s="182"/>
      <c r="R139" s="182"/>
      <c r="S139" s="182"/>
      <c r="T139" s="182"/>
      <c r="U139" s="182"/>
      <c r="V139" s="182"/>
      <c r="W139" s="182"/>
      <c r="X139" s="182"/>
      <c r="Y139" s="182"/>
      <c r="Z139" s="182"/>
      <c r="AA139" s="182"/>
      <c r="AB139" s="182"/>
      <c r="AC139" s="182"/>
      <c r="AD139" s="182"/>
      <c r="AE139" s="64"/>
      <c r="AF139" s="183"/>
      <c r="AG139" s="183"/>
      <c r="AH139" s="183"/>
      <c r="AI139" s="183"/>
      <c r="AJ139" s="183"/>
      <c r="AK139" s="183"/>
      <c r="AL139" s="183"/>
      <c r="AM139" s="183"/>
      <c r="AN139" s="183"/>
      <c r="AO139" s="183"/>
    </row>
    <row r="140" spans="1:41" s="41" customFormat="1" ht="12" customHeight="1" x14ac:dyDescent="0.35">
      <c r="A140" s="180" t="s">
        <v>57</v>
      </c>
      <c r="B140" s="89"/>
      <c r="C140" s="89"/>
      <c r="D140" s="30"/>
      <c r="E140" s="30"/>
      <c r="F140" s="30"/>
      <c r="G140" s="30"/>
      <c r="H140" s="30"/>
      <c r="I140" s="30"/>
      <c r="J140" s="30"/>
      <c r="K140" s="30"/>
      <c r="L140" s="30"/>
      <c r="M140" s="30"/>
      <c r="N140" s="64"/>
      <c r="O140" s="30"/>
      <c r="P140" s="30"/>
      <c r="Q140" s="30"/>
      <c r="R140" s="30"/>
      <c r="S140" s="30"/>
      <c r="T140" s="30"/>
      <c r="U140" s="30"/>
      <c r="V140" s="30"/>
      <c r="W140" s="30"/>
      <c r="X140" s="30"/>
      <c r="Y140" s="30"/>
      <c r="Z140" s="30"/>
      <c r="AA140" s="30"/>
      <c r="AB140" s="30"/>
      <c r="AC140" s="30"/>
      <c r="AD140" s="30"/>
      <c r="AE140" s="64"/>
      <c r="AF140" s="170"/>
      <c r="AG140" s="170"/>
      <c r="AH140" s="170"/>
      <c r="AI140" s="170"/>
      <c r="AJ140" s="170"/>
      <c r="AK140" s="170"/>
      <c r="AL140" s="170"/>
      <c r="AM140" s="170"/>
      <c r="AN140" s="170"/>
      <c r="AO140" s="170"/>
    </row>
    <row r="141" spans="1:41" s="41" customFormat="1" ht="12" customHeight="1" x14ac:dyDescent="0.35">
      <c r="A141" s="89" t="s">
        <v>242</v>
      </c>
      <c r="B141" s="89"/>
      <c r="C141" s="89"/>
      <c r="D141" s="30"/>
      <c r="E141" s="30"/>
      <c r="F141" s="30"/>
      <c r="G141" s="30"/>
      <c r="H141" s="30"/>
      <c r="I141" s="30"/>
      <c r="J141" s="30"/>
      <c r="K141" s="30"/>
      <c r="L141" s="30"/>
      <c r="M141" s="30"/>
      <c r="N141" s="64"/>
      <c r="O141" s="30"/>
      <c r="P141" s="30"/>
      <c r="Q141" s="30"/>
      <c r="R141" s="30"/>
      <c r="S141" s="30"/>
      <c r="T141" s="30"/>
      <c r="U141" s="30"/>
      <c r="V141" s="30"/>
      <c r="W141" s="30"/>
      <c r="X141" s="30"/>
      <c r="Y141" s="30"/>
      <c r="Z141" s="30"/>
      <c r="AA141" s="30"/>
      <c r="AB141" s="30"/>
      <c r="AC141" s="30"/>
      <c r="AD141" s="30"/>
      <c r="AE141" s="64"/>
      <c r="AF141" s="170"/>
      <c r="AG141" s="170"/>
      <c r="AH141" s="170"/>
      <c r="AI141" s="170"/>
      <c r="AJ141" s="170"/>
      <c r="AK141" s="170"/>
      <c r="AL141" s="170"/>
      <c r="AM141" s="170"/>
      <c r="AN141" s="170"/>
      <c r="AO141" s="170"/>
    </row>
    <row r="142" spans="1:41" s="41" customFormat="1" ht="12" customHeight="1" x14ac:dyDescent="0.35">
      <c r="A142" s="180" t="s">
        <v>55</v>
      </c>
      <c r="B142" s="89"/>
      <c r="C142" s="89"/>
      <c r="D142" s="30"/>
      <c r="E142" s="30"/>
      <c r="F142" s="30"/>
      <c r="G142" s="30"/>
      <c r="H142" s="30"/>
      <c r="I142" s="30"/>
      <c r="J142" s="30"/>
      <c r="K142" s="30"/>
      <c r="L142" s="30"/>
      <c r="M142" s="30"/>
      <c r="N142" s="63"/>
      <c r="O142" s="30"/>
      <c r="P142" s="30"/>
      <c r="Q142" s="30"/>
      <c r="R142" s="30"/>
      <c r="S142" s="30"/>
      <c r="T142" s="30"/>
      <c r="U142" s="30"/>
      <c r="V142" s="30"/>
      <c r="W142" s="30"/>
      <c r="X142" s="30"/>
      <c r="Y142" s="30"/>
      <c r="Z142" s="30"/>
      <c r="AA142" s="30"/>
      <c r="AB142" s="30"/>
      <c r="AC142" s="30"/>
      <c r="AD142" s="30"/>
      <c r="AE142" s="64"/>
      <c r="AF142" s="31"/>
      <c r="AG142" s="31"/>
      <c r="AH142" s="31"/>
      <c r="AI142" s="31"/>
      <c r="AJ142" s="31"/>
      <c r="AK142" s="31"/>
      <c r="AL142" s="31"/>
      <c r="AM142" s="31"/>
      <c r="AN142" s="31"/>
      <c r="AO142" s="31"/>
    </row>
    <row r="143" spans="1:41" s="41" customFormat="1" ht="12" customHeight="1" x14ac:dyDescent="0.35">
      <c r="A143" s="89" t="s">
        <v>243</v>
      </c>
      <c r="B143" s="89"/>
      <c r="C143" s="89"/>
      <c r="D143" s="30"/>
      <c r="E143" s="30"/>
      <c r="F143" s="30"/>
      <c r="G143" s="30"/>
      <c r="H143" s="30"/>
      <c r="I143" s="30"/>
      <c r="J143" s="30"/>
      <c r="K143" s="30"/>
      <c r="L143" s="30"/>
      <c r="M143" s="30"/>
      <c r="N143" s="63"/>
      <c r="O143" s="30"/>
      <c r="P143" s="30"/>
      <c r="Q143" s="30"/>
      <c r="R143" s="30"/>
      <c r="S143" s="30"/>
      <c r="T143" s="30"/>
      <c r="U143" s="30"/>
      <c r="V143" s="30"/>
      <c r="W143" s="30"/>
      <c r="X143" s="30"/>
      <c r="Y143" s="30"/>
      <c r="Z143" s="30"/>
      <c r="AA143" s="30"/>
      <c r="AB143" s="30"/>
      <c r="AC143" s="30"/>
      <c r="AD143" s="30"/>
      <c r="AE143" s="64"/>
      <c r="AF143" s="31"/>
      <c r="AG143" s="31"/>
      <c r="AH143" s="31"/>
      <c r="AI143" s="31"/>
      <c r="AJ143" s="31"/>
      <c r="AK143" s="31"/>
      <c r="AL143" s="31"/>
      <c r="AM143" s="31"/>
      <c r="AN143" s="31"/>
      <c r="AO143" s="31"/>
    </row>
    <row r="144" spans="1:41" s="41" customFormat="1" ht="12" customHeight="1" x14ac:dyDescent="0.35">
      <c r="A144" s="184" t="s">
        <v>35</v>
      </c>
      <c r="B144" s="89"/>
      <c r="C144" s="89"/>
      <c r="D144" s="30"/>
      <c r="E144" s="30"/>
      <c r="F144" s="30"/>
      <c r="G144" s="30"/>
      <c r="H144" s="30"/>
      <c r="I144" s="30"/>
      <c r="J144" s="30"/>
      <c r="K144" s="30"/>
      <c r="L144" s="30"/>
      <c r="M144" s="30"/>
      <c r="N144" s="63"/>
      <c r="O144" s="30"/>
      <c r="P144" s="30"/>
      <c r="Q144" s="30"/>
      <c r="R144" s="30"/>
      <c r="S144" s="30"/>
      <c r="T144" s="30"/>
      <c r="U144" s="30"/>
      <c r="V144" s="30"/>
      <c r="W144" s="30"/>
      <c r="X144" s="30"/>
      <c r="Y144" s="30"/>
      <c r="Z144" s="30"/>
      <c r="AA144" s="30"/>
      <c r="AB144" s="30"/>
      <c r="AC144" s="30"/>
      <c r="AD144" s="30"/>
      <c r="AE144" s="64"/>
      <c r="AF144" s="31"/>
      <c r="AG144" s="31"/>
      <c r="AH144" s="31"/>
      <c r="AI144" s="31"/>
      <c r="AJ144" s="31"/>
      <c r="AK144" s="31"/>
      <c r="AL144" s="31"/>
      <c r="AM144" s="31"/>
      <c r="AN144" s="31"/>
      <c r="AO144" s="31"/>
    </row>
    <row r="145" spans="1:41" s="41" customFormat="1" ht="30" customHeight="1" x14ac:dyDescent="0.35">
      <c r="A145" s="66" t="s">
        <v>244</v>
      </c>
      <c r="B145" s="89"/>
      <c r="C145" s="89"/>
      <c r="D145" s="30"/>
      <c r="E145" s="30"/>
      <c r="F145" s="30"/>
      <c r="G145" s="30"/>
      <c r="H145" s="30"/>
      <c r="I145" s="30"/>
      <c r="J145" s="30"/>
      <c r="K145" s="30"/>
      <c r="L145" s="30"/>
      <c r="M145" s="30"/>
      <c r="N145" s="63"/>
      <c r="O145" s="30"/>
      <c r="P145" s="30"/>
      <c r="Q145" s="30"/>
      <c r="R145" s="30"/>
      <c r="S145" s="30"/>
      <c r="T145" s="30"/>
      <c r="U145" s="30"/>
      <c r="V145" s="30"/>
      <c r="W145" s="30"/>
      <c r="X145" s="30"/>
      <c r="Y145" s="30"/>
      <c r="Z145" s="30"/>
      <c r="AA145" s="30"/>
      <c r="AB145" s="30"/>
      <c r="AC145" s="30"/>
      <c r="AD145" s="30"/>
      <c r="AE145" s="64"/>
      <c r="AF145" s="31"/>
      <c r="AG145" s="31"/>
      <c r="AH145" s="31"/>
      <c r="AI145" s="31"/>
      <c r="AJ145" s="31"/>
      <c r="AK145" s="31"/>
      <c r="AL145" s="31"/>
      <c r="AM145" s="31"/>
      <c r="AN145" s="31"/>
      <c r="AO145" s="31"/>
    </row>
    <row r="146" spans="1:41" s="171" customFormat="1" ht="20.25" customHeight="1" x14ac:dyDescent="0.35">
      <c r="A146" s="186" t="s">
        <v>188</v>
      </c>
    </row>
    <row r="147" spans="1:41" s="191" customFormat="1" ht="15" customHeight="1" x14ac:dyDescent="0.35">
      <c r="A147" s="187"/>
      <c r="B147" s="291" t="s">
        <v>53</v>
      </c>
      <c r="C147" s="291"/>
      <c r="D147" s="291"/>
      <c r="E147" s="291"/>
      <c r="F147" s="291"/>
      <c r="G147" s="291"/>
      <c r="H147" s="291"/>
      <c r="I147" s="291"/>
      <c r="J147" s="291"/>
      <c r="K147" s="291"/>
      <c r="L147" s="291"/>
      <c r="M147" s="291"/>
      <c r="N147" s="292"/>
      <c r="O147" s="293" t="s">
        <v>54</v>
      </c>
      <c r="P147" s="291"/>
      <c r="Q147" s="291"/>
      <c r="R147" s="291"/>
      <c r="S147" s="291"/>
      <c r="T147" s="291"/>
      <c r="U147" s="291"/>
      <c r="V147" s="291"/>
      <c r="W147" s="291"/>
      <c r="X147" s="291"/>
      <c r="Y147" s="291"/>
      <c r="Z147" s="291"/>
      <c r="AA147" s="291"/>
      <c r="AB147" s="292"/>
      <c r="AC147" s="293" t="s">
        <v>60</v>
      </c>
      <c r="AD147" s="291"/>
      <c r="AE147" s="291"/>
      <c r="AF147" s="291"/>
      <c r="AG147" s="291"/>
      <c r="AH147" s="291"/>
      <c r="AI147" s="291"/>
      <c r="AJ147" s="291"/>
      <c r="AK147" s="291"/>
      <c r="AL147" s="291"/>
      <c r="AM147" s="291"/>
      <c r="AN147" s="291"/>
      <c r="AO147" s="292"/>
    </row>
    <row r="148" spans="1:41" s="192" customFormat="1" ht="44.15" customHeight="1" x14ac:dyDescent="0.35">
      <c r="A148" s="147" t="s">
        <v>28</v>
      </c>
      <c r="B148" s="55" t="s">
        <v>157</v>
      </c>
      <c r="C148" s="55" t="s">
        <v>158</v>
      </c>
      <c r="D148" s="55" t="s">
        <v>159</v>
      </c>
      <c r="E148" s="55" t="s">
        <v>160</v>
      </c>
      <c r="F148" s="55" t="s">
        <v>161</v>
      </c>
      <c r="G148" s="55" t="s">
        <v>162</v>
      </c>
      <c r="H148" s="55" t="s">
        <v>163</v>
      </c>
      <c r="I148" s="55" t="s">
        <v>164</v>
      </c>
      <c r="J148" s="55" t="s">
        <v>165</v>
      </c>
      <c r="K148" s="55" t="s">
        <v>166</v>
      </c>
      <c r="L148" s="55" t="s">
        <v>167</v>
      </c>
      <c r="M148" s="55" t="s">
        <v>168</v>
      </c>
      <c r="N148" s="55" t="s">
        <v>153</v>
      </c>
      <c r="O148" s="55" t="s">
        <v>169</v>
      </c>
      <c r="P148" s="55" t="s">
        <v>170</v>
      </c>
      <c r="Q148" s="55" t="s">
        <v>171</v>
      </c>
      <c r="R148" s="55" t="s">
        <v>172</v>
      </c>
      <c r="S148" s="55" t="s">
        <v>173</v>
      </c>
      <c r="T148" s="55" t="s">
        <v>174</v>
      </c>
      <c r="U148" s="55" t="s">
        <v>175</v>
      </c>
      <c r="V148" s="55" t="s">
        <v>176</v>
      </c>
      <c r="W148" s="55" t="s">
        <v>177</v>
      </c>
      <c r="X148" s="55" t="s">
        <v>178</v>
      </c>
      <c r="Y148" s="55" t="s">
        <v>179</v>
      </c>
      <c r="Z148" s="55" t="s">
        <v>180</v>
      </c>
      <c r="AA148" s="55" t="s">
        <v>181</v>
      </c>
      <c r="AB148" s="55" t="s">
        <v>154</v>
      </c>
      <c r="AC148" s="55" t="s">
        <v>61</v>
      </c>
      <c r="AD148" s="55" t="s">
        <v>62</v>
      </c>
      <c r="AE148" s="55" t="s">
        <v>63</v>
      </c>
      <c r="AF148" s="55" t="s">
        <v>64</v>
      </c>
      <c r="AG148" s="55" t="s">
        <v>65</v>
      </c>
      <c r="AH148" s="55" t="s">
        <v>66</v>
      </c>
      <c r="AI148" s="55" t="s">
        <v>67</v>
      </c>
      <c r="AJ148" s="55" t="s">
        <v>68</v>
      </c>
      <c r="AK148" s="55" t="s">
        <v>69</v>
      </c>
      <c r="AL148" s="55" t="s">
        <v>70</v>
      </c>
      <c r="AM148" s="55" t="s">
        <v>71</v>
      </c>
      <c r="AN148" s="55" t="s">
        <v>72</v>
      </c>
      <c r="AO148" s="55" t="s">
        <v>73</v>
      </c>
    </row>
    <row r="149" spans="1:41" s="193" customFormat="1" ht="15" customHeight="1" x14ac:dyDescent="0.35">
      <c r="A149" s="172" t="s">
        <v>40</v>
      </c>
      <c r="B149" s="173">
        <v>41280</v>
      </c>
      <c r="C149" s="173">
        <v>37035</v>
      </c>
      <c r="D149" s="174">
        <v>37812</v>
      </c>
      <c r="E149" s="174">
        <v>35716</v>
      </c>
      <c r="F149" s="174">
        <v>35791</v>
      </c>
      <c r="G149" s="174">
        <v>31038</v>
      </c>
      <c r="H149" s="174">
        <v>30052</v>
      </c>
      <c r="I149" s="174">
        <v>28305</v>
      </c>
      <c r="J149" s="174">
        <v>29810</v>
      </c>
      <c r="K149" s="174">
        <v>34726</v>
      </c>
      <c r="L149" s="174">
        <v>34770</v>
      </c>
      <c r="M149" s="174">
        <v>31591</v>
      </c>
      <c r="N149" s="174">
        <f t="shared" ref="N149:N153" si="187">SUM(B149:M149)/12</f>
        <v>33993.833333333336</v>
      </c>
      <c r="O149" s="174">
        <v>30245</v>
      </c>
      <c r="P149" s="175">
        <v>17810</v>
      </c>
      <c r="Q149" s="175">
        <v>18640</v>
      </c>
      <c r="R149" s="175">
        <v>21400</v>
      </c>
      <c r="S149" s="175">
        <v>22821</v>
      </c>
      <c r="T149" s="175">
        <v>23083</v>
      </c>
      <c r="U149" s="175">
        <v>25920</v>
      </c>
      <c r="V149" s="175">
        <v>27641</v>
      </c>
      <c r="W149" s="175">
        <v>27144</v>
      </c>
      <c r="X149" s="175">
        <v>23287</v>
      </c>
      <c r="Y149" s="175">
        <v>24822</v>
      </c>
      <c r="Z149" s="175">
        <v>23417</v>
      </c>
      <c r="AA149" s="175">
        <v>28053</v>
      </c>
      <c r="AB149" s="176">
        <f t="shared" ref="AB149:AB153" si="188">SUM(O149:AA149)/13</f>
        <v>24175.615384615383</v>
      </c>
      <c r="AC149" s="132">
        <f t="shared" ref="AC149:AC153" si="189">(O149-D149)/D149</f>
        <v>-0.20012165450121655</v>
      </c>
      <c r="AD149" s="132">
        <f t="shared" ref="AD149:AD153" si="190">(P149-E149)/E149</f>
        <v>-0.50134393549109646</v>
      </c>
      <c r="AE149" s="132">
        <f t="shared" ref="AE149:AE153" si="191">(Q149-F149)/F149</f>
        <v>-0.47919868123271214</v>
      </c>
      <c r="AF149" s="132">
        <f t="shared" ref="AF149:AF153" si="192">(R149-G149)/G149</f>
        <v>-0.31052258521811971</v>
      </c>
      <c r="AG149" s="132">
        <f t="shared" ref="AG149:AG153" si="193">(S149-H149)/H149</f>
        <v>-0.24061626514042328</v>
      </c>
      <c r="AH149" s="132">
        <f t="shared" ref="AH149:AH153" si="194">(T149-I149)/I149</f>
        <v>-0.18449037272566685</v>
      </c>
      <c r="AI149" s="132">
        <f t="shared" ref="AI149:AI153" si="195">(U149-J149)/J149</f>
        <v>-0.13049312311304931</v>
      </c>
      <c r="AJ149" s="132">
        <f t="shared" ref="AJ149:AJ153" si="196">(V149-K149)/K149</f>
        <v>-0.2040258019927432</v>
      </c>
      <c r="AK149" s="132">
        <f t="shared" ref="AK149" si="197">(W149-L149)/L149</f>
        <v>-0.21932700603968938</v>
      </c>
      <c r="AL149" s="132">
        <f t="shared" ref="AL149" si="198">(X149-M149)/M149</f>
        <v>-0.2628596752239562</v>
      </c>
      <c r="AM149" s="132">
        <f t="shared" ref="AM149" si="199">(Y149-B149)/B149</f>
        <v>-0.39869186046511629</v>
      </c>
      <c r="AN149" s="132">
        <f t="shared" ref="AN149" si="200">(Z149-C149)/C149</f>
        <v>-0.36770622384231133</v>
      </c>
      <c r="AO149" s="132">
        <f>(AA149-D149)/D149</f>
        <v>-0.25809266899397015</v>
      </c>
    </row>
    <row r="150" spans="1:41" s="193" customFormat="1" ht="15" customHeight="1" x14ac:dyDescent="0.35">
      <c r="A150" s="172" t="s">
        <v>41</v>
      </c>
      <c r="B150" s="178" t="s">
        <v>56</v>
      </c>
      <c r="C150" s="178" t="s">
        <v>56</v>
      </c>
      <c r="D150" s="126" t="s">
        <v>56</v>
      </c>
      <c r="E150" s="126" t="s">
        <v>56</v>
      </c>
      <c r="F150" s="126" t="s">
        <v>56</v>
      </c>
      <c r="G150" s="126" t="s">
        <v>56</v>
      </c>
      <c r="H150" s="126" t="s">
        <v>56</v>
      </c>
      <c r="I150" s="126" t="s">
        <v>56</v>
      </c>
      <c r="J150" s="126" t="s">
        <v>56</v>
      </c>
      <c r="K150" s="126" t="s">
        <v>56</v>
      </c>
      <c r="L150" s="126" t="s">
        <v>56</v>
      </c>
      <c r="M150" s="126" t="s">
        <v>56</v>
      </c>
      <c r="N150" s="126" t="s">
        <v>56</v>
      </c>
      <c r="O150" s="126" t="s">
        <v>56</v>
      </c>
      <c r="P150" s="152" t="s">
        <v>56</v>
      </c>
      <c r="Q150" s="152" t="s">
        <v>56</v>
      </c>
      <c r="R150" s="152" t="s">
        <v>56</v>
      </c>
      <c r="S150" s="152" t="s">
        <v>56</v>
      </c>
      <c r="T150" s="152" t="s">
        <v>56</v>
      </c>
      <c r="U150" s="152" t="s">
        <v>56</v>
      </c>
      <c r="V150" s="152" t="s">
        <v>56</v>
      </c>
      <c r="W150" s="152" t="s">
        <v>56</v>
      </c>
      <c r="X150" s="152" t="s">
        <v>56</v>
      </c>
      <c r="Y150" s="152" t="s">
        <v>56</v>
      </c>
      <c r="Z150" s="152" t="s">
        <v>56</v>
      </c>
      <c r="AA150" s="152" t="s">
        <v>56</v>
      </c>
      <c r="AB150" s="125" t="s">
        <v>56</v>
      </c>
      <c r="AC150" s="132" t="s">
        <v>56</v>
      </c>
      <c r="AD150" s="132" t="s">
        <v>56</v>
      </c>
      <c r="AE150" s="132" t="s">
        <v>56</v>
      </c>
      <c r="AF150" s="132" t="s">
        <v>56</v>
      </c>
      <c r="AG150" s="132" t="s">
        <v>56</v>
      </c>
      <c r="AH150" s="132" t="s">
        <v>56</v>
      </c>
      <c r="AI150" s="132" t="s">
        <v>56</v>
      </c>
      <c r="AJ150" s="132" t="s">
        <v>56</v>
      </c>
      <c r="AK150" s="132" t="s">
        <v>56</v>
      </c>
      <c r="AL150" s="132" t="s">
        <v>56</v>
      </c>
      <c r="AM150" s="132" t="s">
        <v>56</v>
      </c>
      <c r="AN150" s="132" t="s">
        <v>56</v>
      </c>
      <c r="AO150" s="132" t="s">
        <v>56</v>
      </c>
    </row>
    <row r="151" spans="1:41" s="193" customFormat="1" ht="15" customHeight="1" x14ac:dyDescent="0.35">
      <c r="A151" s="172" t="s">
        <v>29</v>
      </c>
      <c r="B151" s="173">
        <v>235</v>
      </c>
      <c r="C151" s="173">
        <v>154</v>
      </c>
      <c r="D151" s="174">
        <v>137</v>
      </c>
      <c r="E151" s="174">
        <v>172</v>
      </c>
      <c r="F151" s="174">
        <v>162</v>
      </c>
      <c r="G151" s="174">
        <v>131</v>
      </c>
      <c r="H151" s="174">
        <v>119</v>
      </c>
      <c r="I151" s="174">
        <v>133</v>
      </c>
      <c r="J151" s="174">
        <v>128</v>
      </c>
      <c r="K151" s="174">
        <v>163</v>
      </c>
      <c r="L151" s="174">
        <v>146</v>
      </c>
      <c r="M151" s="174">
        <v>130</v>
      </c>
      <c r="N151" s="174">
        <f t="shared" si="187"/>
        <v>150.83333333333334</v>
      </c>
      <c r="O151" s="174">
        <v>108</v>
      </c>
      <c r="P151" s="174">
        <v>60</v>
      </c>
      <c r="Q151" s="174">
        <v>60</v>
      </c>
      <c r="R151" s="174">
        <v>66</v>
      </c>
      <c r="S151" s="174">
        <v>80</v>
      </c>
      <c r="T151" s="174">
        <v>69</v>
      </c>
      <c r="U151" s="174">
        <v>100</v>
      </c>
      <c r="V151" s="174">
        <v>140</v>
      </c>
      <c r="W151" s="174">
        <v>137</v>
      </c>
      <c r="X151" s="174">
        <v>154</v>
      </c>
      <c r="Y151" s="174">
        <v>140</v>
      </c>
      <c r="Z151" s="174">
        <v>160</v>
      </c>
      <c r="AA151" s="174">
        <v>222</v>
      </c>
      <c r="AB151" s="176">
        <f t="shared" si="188"/>
        <v>115.07692307692308</v>
      </c>
      <c r="AC151" s="132">
        <f t="shared" ref="AC151" si="201">(O151-D151)/D151</f>
        <v>-0.21167883211678831</v>
      </c>
      <c r="AD151" s="132">
        <f t="shared" ref="AD151" si="202">(P151-E151)/E151</f>
        <v>-0.65116279069767447</v>
      </c>
      <c r="AE151" s="132">
        <f t="shared" ref="AE151" si="203">(Q151-F151)/F151</f>
        <v>-0.62962962962962965</v>
      </c>
      <c r="AF151" s="132">
        <f t="shared" ref="AF151" si="204">(R151-G151)/G151</f>
        <v>-0.49618320610687022</v>
      </c>
      <c r="AG151" s="132">
        <f t="shared" ref="AG151" si="205">(S151-H151)/H151</f>
        <v>-0.32773109243697479</v>
      </c>
      <c r="AH151" s="132">
        <f t="shared" ref="AH151" si="206">(T151-I151)/I151</f>
        <v>-0.48120300751879697</v>
      </c>
      <c r="AI151" s="132">
        <f t="shared" ref="AI151" si="207">(U151-J151)/J151</f>
        <v>-0.21875</v>
      </c>
      <c r="AJ151" s="132">
        <f t="shared" ref="AJ151" si="208">(V151-K151)/K151</f>
        <v>-0.1411042944785276</v>
      </c>
      <c r="AK151" s="132">
        <f t="shared" ref="AK151" si="209">(W151-L151)/L151</f>
        <v>-6.1643835616438353E-2</v>
      </c>
      <c r="AL151" s="132">
        <f t="shared" ref="AL151" si="210">(X151-M151)/M151</f>
        <v>0.18461538461538463</v>
      </c>
      <c r="AM151" s="132">
        <f t="shared" ref="AM151" si="211">(Y151-B151)/B151</f>
        <v>-0.40425531914893614</v>
      </c>
      <c r="AN151" s="132">
        <f t="shared" ref="AN151" si="212">(Z151-C151)/C151</f>
        <v>3.896103896103896E-2</v>
      </c>
      <c r="AO151" s="132">
        <f>(AA151-D151)/D151</f>
        <v>0.62043795620437958</v>
      </c>
    </row>
    <row r="152" spans="1:41" s="193" customFormat="1" ht="15" customHeight="1" x14ac:dyDescent="0.35">
      <c r="A152" s="172" t="s">
        <v>42</v>
      </c>
      <c r="B152" s="178" t="s">
        <v>56</v>
      </c>
      <c r="C152" s="178" t="s">
        <v>56</v>
      </c>
      <c r="D152" s="126" t="s">
        <v>56</v>
      </c>
      <c r="E152" s="126" t="s">
        <v>56</v>
      </c>
      <c r="F152" s="126" t="s">
        <v>56</v>
      </c>
      <c r="G152" s="126" t="s">
        <v>56</v>
      </c>
      <c r="H152" s="126" t="s">
        <v>56</v>
      </c>
      <c r="I152" s="126" t="s">
        <v>56</v>
      </c>
      <c r="J152" s="126" t="s">
        <v>56</v>
      </c>
      <c r="K152" s="126" t="s">
        <v>56</v>
      </c>
      <c r="L152" s="126" t="s">
        <v>56</v>
      </c>
      <c r="M152" s="126" t="s">
        <v>56</v>
      </c>
      <c r="N152" s="126" t="s">
        <v>56</v>
      </c>
      <c r="O152" s="132" t="s">
        <v>56</v>
      </c>
      <c r="P152" s="152" t="s">
        <v>56</v>
      </c>
      <c r="Q152" s="152" t="s">
        <v>56</v>
      </c>
      <c r="R152" s="152" t="s">
        <v>56</v>
      </c>
      <c r="S152" s="152" t="s">
        <v>56</v>
      </c>
      <c r="T152" s="152" t="s">
        <v>56</v>
      </c>
      <c r="U152" s="152" t="s">
        <v>56</v>
      </c>
      <c r="V152" s="152" t="s">
        <v>56</v>
      </c>
      <c r="W152" s="152" t="s">
        <v>56</v>
      </c>
      <c r="X152" s="152" t="s">
        <v>56</v>
      </c>
      <c r="Y152" s="152" t="s">
        <v>56</v>
      </c>
      <c r="Z152" s="152" t="s">
        <v>56</v>
      </c>
      <c r="AA152" s="152" t="s">
        <v>56</v>
      </c>
      <c r="AB152" s="125" t="s">
        <v>56</v>
      </c>
      <c r="AC152" s="132" t="s">
        <v>56</v>
      </c>
      <c r="AD152" s="132" t="s">
        <v>56</v>
      </c>
      <c r="AE152" s="132" t="s">
        <v>56</v>
      </c>
      <c r="AF152" s="132" t="s">
        <v>56</v>
      </c>
      <c r="AG152" s="132" t="s">
        <v>56</v>
      </c>
      <c r="AH152" s="132" t="s">
        <v>56</v>
      </c>
      <c r="AI152" s="132" t="s">
        <v>56</v>
      </c>
      <c r="AJ152" s="132" t="s">
        <v>56</v>
      </c>
      <c r="AK152" s="132" t="s">
        <v>56</v>
      </c>
      <c r="AL152" s="132" t="s">
        <v>56</v>
      </c>
      <c r="AM152" s="132" t="s">
        <v>56</v>
      </c>
      <c r="AN152" s="132" t="s">
        <v>56</v>
      </c>
      <c r="AO152" s="132" t="s">
        <v>56</v>
      </c>
    </row>
    <row r="153" spans="1:41" s="194" customFormat="1" ht="15" customHeight="1" x14ac:dyDescent="0.35">
      <c r="A153" s="249" t="s">
        <v>31</v>
      </c>
      <c r="B153" s="250">
        <v>17327</v>
      </c>
      <c r="C153" s="250">
        <v>10446</v>
      </c>
      <c r="D153" s="251">
        <v>10626</v>
      </c>
      <c r="E153" s="251">
        <v>10132</v>
      </c>
      <c r="F153" s="251">
        <v>10758</v>
      </c>
      <c r="G153" s="251">
        <v>10128</v>
      </c>
      <c r="H153" s="251">
        <v>11439</v>
      </c>
      <c r="I153" s="251">
        <v>12581</v>
      </c>
      <c r="J153" s="251">
        <v>11026</v>
      </c>
      <c r="K153" s="251">
        <v>29254</v>
      </c>
      <c r="L153" s="251">
        <v>36734</v>
      </c>
      <c r="M153" s="251">
        <v>17248</v>
      </c>
      <c r="N153" s="251">
        <f t="shared" si="187"/>
        <v>15641.583333333334</v>
      </c>
      <c r="O153" s="251">
        <v>9170</v>
      </c>
      <c r="P153" s="251">
        <v>7649</v>
      </c>
      <c r="Q153" s="251">
        <v>8110</v>
      </c>
      <c r="R153" s="251">
        <v>8771</v>
      </c>
      <c r="S153" s="251">
        <v>9419</v>
      </c>
      <c r="T153" s="251">
        <v>11286</v>
      </c>
      <c r="U153" s="251">
        <v>11153</v>
      </c>
      <c r="V153" s="251">
        <v>33019</v>
      </c>
      <c r="W153" s="251">
        <v>31503</v>
      </c>
      <c r="X153" s="251">
        <v>15082</v>
      </c>
      <c r="Y153" s="251">
        <v>11816</v>
      </c>
      <c r="Z153" s="251">
        <v>8270</v>
      </c>
      <c r="AA153" s="251">
        <v>10028</v>
      </c>
      <c r="AB153" s="252">
        <f t="shared" si="188"/>
        <v>13482.76923076923</v>
      </c>
      <c r="AC153" s="179">
        <f t="shared" si="189"/>
        <v>-0.1370223978919631</v>
      </c>
      <c r="AD153" s="179">
        <f t="shared" si="190"/>
        <v>-0.24506514015001973</v>
      </c>
      <c r="AE153" s="179">
        <f t="shared" si="191"/>
        <v>-0.24614240565160811</v>
      </c>
      <c r="AF153" s="179">
        <f t="shared" si="192"/>
        <v>-0.13398499210110584</v>
      </c>
      <c r="AG153" s="179">
        <f t="shared" si="193"/>
        <v>-0.17658886266282017</v>
      </c>
      <c r="AH153" s="179">
        <f t="shared" si="194"/>
        <v>-0.10293299419759956</v>
      </c>
      <c r="AI153" s="179">
        <f t="shared" si="195"/>
        <v>1.1518229639035009E-2</v>
      </c>
      <c r="AJ153" s="179">
        <f t="shared" si="196"/>
        <v>0.12870034867026731</v>
      </c>
      <c r="AK153" s="179">
        <f t="shared" ref="AK153" si="213">(W153-L153)/L153</f>
        <v>-0.14240213426253606</v>
      </c>
      <c r="AL153" s="179">
        <f t="shared" ref="AL153" si="214">(X153-M153)/M153</f>
        <v>-0.12557977736549164</v>
      </c>
      <c r="AM153" s="179">
        <f t="shared" ref="AM153" si="215">(Y153-B153)/B153</f>
        <v>-0.31805852138281293</v>
      </c>
      <c r="AN153" s="179">
        <f t="shared" ref="AN153" si="216">(Z153-C153)/C153</f>
        <v>-0.20830940072755122</v>
      </c>
      <c r="AO153" s="179">
        <f>(AA153-D153)/D153</f>
        <v>-5.627705627705628E-2</v>
      </c>
    </row>
    <row r="154" spans="1:41" s="41" customFormat="1" ht="17.25" customHeight="1" x14ac:dyDescent="0.35">
      <c r="A154" s="59" t="s">
        <v>32</v>
      </c>
      <c r="B154" s="59"/>
      <c r="C154" s="59"/>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row>
    <row r="155" spans="1:41" s="41" customFormat="1" ht="12" customHeight="1" x14ac:dyDescent="0.35">
      <c r="A155" s="180" t="s">
        <v>38</v>
      </c>
      <c r="B155" s="89"/>
      <c r="C155" s="89"/>
      <c r="D155" s="30"/>
      <c r="E155" s="30"/>
      <c r="F155" s="30"/>
      <c r="G155" s="30"/>
      <c r="H155" s="30"/>
      <c r="I155" s="30"/>
      <c r="J155" s="30"/>
      <c r="K155" s="30"/>
      <c r="L155" s="30"/>
      <c r="M155" s="30"/>
      <c r="N155" s="64"/>
      <c r="O155" s="30"/>
      <c r="P155" s="30"/>
      <c r="Q155" s="30"/>
      <c r="R155" s="30"/>
      <c r="S155" s="30"/>
      <c r="T155" s="30"/>
      <c r="U155" s="30"/>
      <c r="V155" s="30"/>
      <c r="W155" s="30"/>
      <c r="X155" s="30"/>
      <c r="Y155" s="30"/>
      <c r="Z155" s="30"/>
      <c r="AA155" s="30"/>
      <c r="AB155" s="30"/>
      <c r="AC155" s="30"/>
      <c r="AD155" s="30"/>
      <c r="AE155" s="64"/>
      <c r="AF155" s="170"/>
      <c r="AG155" s="170"/>
      <c r="AH155" s="170"/>
      <c r="AI155" s="170"/>
      <c r="AJ155" s="170"/>
      <c r="AK155" s="170"/>
      <c r="AL155" s="170"/>
      <c r="AM155" s="170"/>
      <c r="AN155" s="170"/>
      <c r="AO155" s="170"/>
    </row>
    <row r="156" spans="1:41" s="41" customFormat="1" ht="12" customHeight="1" x14ac:dyDescent="0.35">
      <c r="A156" s="180" t="s">
        <v>33</v>
      </c>
      <c r="B156" s="89"/>
      <c r="C156" s="89"/>
      <c r="D156" s="30"/>
      <c r="E156" s="30"/>
      <c r="F156" s="30"/>
      <c r="G156" s="30"/>
      <c r="H156" s="30"/>
      <c r="I156" s="30"/>
      <c r="J156" s="30"/>
      <c r="K156" s="30"/>
      <c r="L156" s="30"/>
      <c r="M156" s="30"/>
      <c r="N156" s="64"/>
      <c r="O156" s="30"/>
      <c r="P156" s="30"/>
      <c r="Q156" s="30"/>
      <c r="R156" s="30"/>
      <c r="S156" s="30"/>
      <c r="T156" s="30"/>
      <c r="U156" s="30"/>
      <c r="V156" s="30"/>
      <c r="W156" s="30"/>
      <c r="X156" s="30"/>
      <c r="Y156" s="30"/>
      <c r="Z156" s="30"/>
      <c r="AA156" s="30"/>
      <c r="AB156" s="30"/>
      <c r="AC156" s="30"/>
      <c r="AD156" s="30"/>
      <c r="AE156" s="64"/>
      <c r="AF156" s="170"/>
      <c r="AG156" s="170"/>
      <c r="AH156" s="170"/>
      <c r="AI156" s="170"/>
      <c r="AJ156" s="170"/>
      <c r="AK156" s="170"/>
      <c r="AL156" s="170"/>
      <c r="AM156" s="170"/>
      <c r="AN156" s="170"/>
      <c r="AO156" s="170"/>
    </row>
    <row r="157" spans="1:41" s="41" customFormat="1" ht="12" customHeight="1" x14ac:dyDescent="0.35">
      <c r="A157" s="180" t="s">
        <v>34</v>
      </c>
      <c r="B157" s="89"/>
      <c r="C157" s="89"/>
      <c r="D157" s="30"/>
      <c r="E157" s="30"/>
      <c r="F157" s="30"/>
      <c r="G157" s="30"/>
      <c r="H157" s="30"/>
      <c r="I157" s="30"/>
      <c r="J157" s="30"/>
      <c r="K157" s="30"/>
      <c r="L157" s="30"/>
      <c r="M157" s="30"/>
      <c r="N157" s="64"/>
      <c r="O157" s="30"/>
      <c r="P157" s="30"/>
      <c r="Q157" s="30"/>
      <c r="R157" s="30"/>
      <c r="S157" s="30"/>
      <c r="T157" s="30"/>
      <c r="U157" s="30"/>
      <c r="V157" s="30"/>
      <c r="W157" s="30"/>
      <c r="X157" s="30"/>
      <c r="Y157" s="30"/>
      <c r="Z157" s="30"/>
      <c r="AA157" s="30"/>
      <c r="AB157" s="30"/>
      <c r="AC157" s="30"/>
      <c r="AD157" s="30"/>
      <c r="AE157" s="64"/>
      <c r="AF157" s="170"/>
      <c r="AG157" s="170"/>
      <c r="AH157" s="170"/>
      <c r="AI157" s="170"/>
      <c r="AJ157" s="170"/>
      <c r="AK157" s="170"/>
      <c r="AL157" s="170"/>
      <c r="AM157" s="170"/>
      <c r="AN157" s="170"/>
      <c r="AO157" s="170"/>
    </row>
    <row r="158" spans="1:41" s="41" customFormat="1" ht="12" customHeight="1" x14ac:dyDescent="0.35">
      <c r="A158" s="180" t="s">
        <v>51</v>
      </c>
      <c r="B158" s="89"/>
      <c r="C158" s="89"/>
      <c r="D158" s="30"/>
      <c r="E158" s="30"/>
      <c r="F158" s="30"/>
      <c r="G158" s="30"/>
      <c r="H158" s="30"/>
      <c r="I158" s="30"/>
      <c r="J158" s="30"/>
      <c r="K158" s="30"/>
      <c r="L158" s="30"/>
      <c r="M158" s="30"/>
      <c r="N158" s="64"/>
      <c r="O158" s="30"/>
      <c r="P158" s="30"/>
      <c r="Q158" s="30"/>
      <c r="R158" s="30"/>
      <c r="S158" s="30"/>
      <c r="T158" s="30"/>
      <c r="U158" s="30"/>
      <c r="V158" s="30"/>
      <c r="W158" s="30"/>
      <c r="X158" s="30"/>
      <c r="Y158" s="30"/>
      <c r="Z158" s="30"/>
      <c r="AA158" s="30"/>
      <c r="AB158" s="30"/>
      <c r="AC158" s="30"/>
      <c r="AD158" s="30"/>
      <c r="AE158" s="64"/>
      <c r="AF158" s="170"/>
      <c r="AG158" s="170"/>
      <c r="AH158" s="170"/>
      <c r="AI158" s="170"/>
      <c r="AJ158" s="170"/>
      <c r="AK158" s="170"/>
      <c r="AL158" s="170"/>
      <c r="AM158" s="170"/>
      <c r="AN158" s="170"/>
      <c r="AO158" s="170"/>
    </row>
    <row r="159" spans="1:41" s="41" customFormat="1" ht="12" customHeight="1" x14ac:dyDescent="0.35">
      <c r="A159" s="285" t="s">
        <v>136</v>
      </c>
      <c r="B159" s="285"/>
      <c r="C159" s="285"/>
      <c r="D159" s="285"/>
      <c r="E159" s="181"/>
      <c r="F159" s="181"/>
      <c r="G159" s="181"/>
      <c r="H159" s="182"/>
      <c r="I159" s="182"/>
      <c r="J159" s="182"/>
      <c r="K159" s="182"/>
      <c r="L159" s="182"/>
      <c r="M159" s="182"/>
      <c r="N159" s="63"/>
      <c r="O159" s="182"/>
      <c r="P159" s="182"/>
      <c r="Q159" s="182"/>
      <c r="R159" s="182"/>
      <c r="S159" s="182"/>
      <c r="T159" s="182"/>
      <c r="U159" s="182"/>
      <c r="V159" s="182"/>
      <c r="W159" s="182"/>
      <c r="X159" s="182"/>
      <c r="Y159" s="182"/>
      <c r="Z159" s="182"/>
      <c r="AA159" s="182"/>
      <c r="AB159" s="182"/>
      <c r="AC159" s="182"/>
      <c r="AD159" s="182"/>
      <c r="AE159" s="64"/>
      <c r="AF159" s="183"/>
      <c r="AG159" s="183"/>
      <c r="AH159" s="183"/>
      <c r="AI159" s="183"/>
      <c r="AJ159" s="183"/>
      <c r="AK159" s="183"/>
      <c r="AL159" s="183"/>
      <c r="AM159" s="183"/>
      <c r="AN159" s="183"/>
      <c r="AO159" s="183"/>
    </row>
    <row r="160" spans="1:41" s="41" customFormat="1" ht="12" customHeight="1" x14ac:dyDescent="0.35">
      <c r="A160" s="180" t="s">
        <v>57</v>
      </c>
      <c r="B160" s="89"/>
      <c r="C160" s="89"/>
      <c r="D160" s="30"/>
      <c r="E160" s="30"/>
      <c r="F160" s="30"/>
      <c r="G160" s="30"/>
      <c r="H160" s="30"/>
      <c r="I160" s="30"/>
      <c r="J160" s="30"/>
      <c r="K160" s="30"/>
      <c r="L160" s="30"/>
      <c r="M160" s="30"/>
      <c r="N160" s="64"/>
      <c r="O160" s="30"/>
      <c r="P160" s="30"/>
      <c r="Q160" s="30"/>
      <c r="R160" s="30"/>
      <c r="S160" s="30"/>
      <c r="T160" s="30"/>
      <c r="U160" s="30"/>
      <c r="V160" s="30"/>
      <c r="W160" s="30"/>
      <c r="X160" s="30"/>
      <c r="Y160" s="30"/>
      <c r="Z160" s="30"/>
      <c r="AA160" s="30"/>
      <c r="AB160" s="30"/>
      <c r="AC160" s="30"/>
      <c r="AD160" s="30"/>
      <c r="AE160" s="64"/>
      <c r="AF160" s="170"/>
      <c r="AG160" s="170"/>
      <c r="AH160" s="170"/>
      <c r="AI160" s="170"/>
      <c r="AJ160" s="170"/>
      <c r="AK160" s="170"/>
      <c r="AL160" s="170"/>
      <c r="AM160" s="170"/>
      <c r="AN160" s="170"/>
      <c r="AO160" s="170"/>
    </row>
    <row r="161" spans="1:41" s="41" customFormat="1" ht="12" customHeight="1" x14ac:dyDescent="0.35">
      <c r="A161" s="89" t="s">
        <v>242</v>
      </c>
      <c r="B161" s="89"/>
      <c r="C161" s="89"/>
      <c r="D161" s="30"/>
      <c r="E161" s="30"/>
      <c r="F161" s="30"/>
      <c r="G161" s="30"/>
      <c r="H161" s="30"/>
      <c r="I161" s="30"/>
      <c r="J161" s="30"/>
      <c r="K161" s="30"/>
      <c r="L161" s="30"/>
      <c r="M161" s="30"/>
      <c r="N161" s="64"/>
      <c r="O161" s="30"/>
      <c r="P161" s="30"/>
      <c r="Q161" s="30"/>
      <c r="R161" s="30"/>
      <c r="S161" s="30"/>
      <c r="T161" s="30"/>
      <c r="U161" s="30"/>
      <c r="V161" s="30"/>
      <c r="W161" s="30"/>
      <c r="X161" s="30"/>
      <c r="Y161" s="30"/>
      <c r="Z161" s="30"/>
      <c r="AA161" s="30"/>
      <c r="AB161" s="30"/>
      <c r="AC161" s="30"/>
      <c r="AD161" s="30"/>
      <c r="AE161" s="64"/>
      <c r="AF161" s="170"/>
      <c r="AG161" s="170"/>
      <c r="AH161" s="170"/>
      <c r="AI161" s="170"/>
      <c r="AJ161" s="170"/>
      <c r="AK161" s="170"/>
      <c r="AL161" s="170"/>
      <c r="AM161" s="170"/>
      <c r="AN161" s="170"/>
      <c r="AO161" s="170"/>
    </row>
    <row r="162" spans="1:41" s="41" customFormat="1" ht="12" customHeight="1" x14ac:dyDescent="0.35">
      <c r="A162" s="180" t="s">
        <v>55</v>
      </c>
      <c r="B162" s="89"/>
      <c r="C162" s="89"/>
      <c r="D162" s="30"/>
      <c r="E162" s="30"/>
      <c r="F162" s="30"/>
      <c r="G162" s="30"/>
      <c r="H162" s="30"/>
      <c r="I162" s="30"/>
      <c r="J162" s="30"/>
      <c r="K162" s="30"/>
      <c r="L162" s="30"/>
      <c r="M162" s="30"/>
      <c r="N162" s="63"/>
      <c r="O162" s="30"/>
      <c r="P162" s="30"/>
      <c r="Q162" s="30"/>
      <c r="R162" s="30"/>
      <c r="S162" s="30"/>
      <c r="T162" s="30"/>
      <c r="U162" s="30"/>
      <c r="V162" s="30"/>
      <c r="W162" s="30"/>
      <c r="X162" s="30"/>
      <c r="Y162" s="30"/>
      <c r="Z162" s="30"/>
      <c r="AA162" s="30"/>
      <c r="AB162" s="30"/>
      <c r="AC162" s="30"/>
      <c r="AD162" s="30"/>
      <c r="AE162" s="64"/>
      <c r="AF162" s="31"/>
      <c r="AG162" s="31"/>
      <c r="AH162" s="31"/>
      <c r="AI162" s="31"/>
      <c r="AJ162" s="31"/>
      <c r="AK162" s="31"/>
      <c r="AL162" s="31"/>
      <c r="AM162" s="31"/>
      <c r="AN162" s="31"/>
      <c r="AO162" s="31"/>
    </row>
    <row r="163" spans="1:41" s="41" customFormat="1" ht="12" customHeight="1" x14ac:dyDescent="0.35">
      <c r="A163" s="89" t="s">
        <v>243</v>
      </c>
      <c r="B163" s="89"/>
      <c r="C163" s="89"/>
      <c r="D163" s="30"/>
      <c r="E163" s="30"/>
      <c r="F163" s="30"/>
      <c r="G163" s="30"/>
      <c r="H163" s="30"/>
      <c r="I163" s="30"/>
      <c r="J163" s="30"/>
      <c r="K163" s="30"/>
      <c r="L163" s="30"/>
      <c r="M163" s="30"/>
      <c r="N163" s="63"/>
      <c r="O163" s="30"/>
      <c r="P163" s="30"/>
      <c r="Q163" s="30"/>
      <c r="R163" s="30"/>
      <c r="S163" s="30"/>
      <c r="T163" s="30"/>
      <c r="U163" s="30"/>
      <c r="V163" s="30"/>
      <c r="W163" s="30"/>
      <c r="X163" s="30"/>
      <c r="Y163" s="30"/>
      <c r="Z163" s="30"/>
      <c r="AA163" s="30"/>
      <c r="AB163" s="30"/>
      <c r="AC163" s="30"/>
      <c r="AD163" s="30"/>
      <c r="AE163" s="64"/>
      <c r="AF163" s="31"/>
      <c r="AG163" s="31"/>
      <c r="AH163" s="31"/>
      <c r="AI163" s="31"/>
      <c r="AJ163" s="31"/>
      <c r="AK163" s="31"/>
      <c r="AL163" s="31"/>
      <c r="AM163" s="31"/>
      <c r="AN163" s="31"/>
      <c r="AO163" s="31"/>
    </row>
    <row r="164" spans="1:41" s="41" customFormat="1" ht="12" customHeight="1" x14ac:dyDescent="0.35">
      <c r="A164" s="184" t="s">
        <v>35</v>
      </c>
      <c r="B164" s="89"/>
      <c r="C164" s="89"/>
      <c r="D164" s="30"/>
      <c r="E164" s="30"/>
      <c r="F164" s="30"/>
      <c r="G164" s="30"/>
      <c r="H164" s="30"/>
      <c r="I164" s="30"/>
      <c r="J164" s="30"/>
      <c r="K164" s="30"/>
      <c r="L164" s="30"/>
      <c r="M164" s="30"/>
      <c r="N164" s="63"/>
      <c r="O164" s="30"/>
      <c r="P164" s="30"/>
      <c r="Q164" s="30"/>
      <c r="R164" s="30"/>
      <c r="S164" s="30"/>
      <c r="T164" s="30"/>
      <c r="U164" s="30"/>
      <c r="V164" s="30"/>
      <c r="W164" s="30"/>
      <c r="X164" s="30"/>
      <c r="Y164" s="30"/>
      <c r="Z164" s="30"/>
      <c r="AA164" s="30"/>
      <c r="AB164" s="30"/>
      <c r="AC164" s="30"/>
      <c r="AD164" s="30"/>
      <c r="AE164" s="64"/>
      <c r="AF164" s="31"/>
      <c r="AG164" s="31"/>
      <c r="AH164" s="31"/>
      <c r="AI164" s="31"/>
      <c r="AJ164" s="31"/>
      <c r="AK164" s="31"/>
      <c r="AL164" s="31"/>
      <c r="AM164" s="31"/>
      <c r="AN164" s="31"/>
      <c r="AO164" s="31"/>
    </row>
    <row r="165" spans="1:41" s="41" customFormat="1" ht="30" customHeight="1" x14ac:dyDescent="0.35">
      <c r="A165" s="66" t="s">
        <v>244</v>
      </c>
      <c r="B165" s="89"/>
      <c r="C165" s="89"/>
      <c r="D165" s="30"/>
      <c r="E165" s="30"/>
      <c r="F165" s="30"/>
      <c r="G165" s="30"/>
      <c r="H165" s="30"/>
      <c r="I165" s="30"/>
      <c r="J165" s="30"/>
      <c r="K165" s="30"/>
      <c r="L165" s="30"/>
      <c r="M165" s="30"/>
      <c r="N165" s="63"/>
      <c r="O165" s="30"/>
      <c r="P165" s="30"/>
      <c r="Q165" s="30"/>
      <c r="R165" s="30"/>
      <c r="S165" s="30"/>
      <c r="T165" s="30"/>
      <c r="U165" s="30"/>
      <c r="V165" s="30"/>
      <c r="W165" s="30"/>
      <c r="X165" s="30"/>
      <c r="Y165" s="30"/>
      <c r="Z165" s="30"/>
      <c r="AA165" s="30"/>
      <c r="AB165" s="30"/>
      <c r="AC165" s="30"/>
      <c r="AD165" s="30"/>
      <c r="AE165" s="64"/>
      <c r="AF165" s="31"/>
      <c r="AG165" s="31"/>
      <c r="AH165" s="31"/>
      <c r="AI165" s="31"/>
      <c r="AJ165" s="31"/>
      <c r="AK165" s="31"/>
      <c r="AL165" s="31"/>
      <c r="AM165" s="31"/>
      <c r="AN165" s="31"/>
      <c r="AO165" s="31"/>
    </row>
    <row r="166" spans="1:41" s="171" customFormat="1" ht="20.25" customHeight="1" x14ac:dyDescent="0.35">
      <c r="A166" s="186" t="s">
        <v>187</v>
      </c>
    </row>
    <row r="167" spans="1:41" s="148" customFormat="1" ht="15" customHeight="1" x14ac:dyDescent="0.35">
      <c r="A167" s="146"/>
      <c r="B167" s="294" t="s">
        <v>53</v>
      </c>
      <c r="C167" s="294"/>
      <c r="D167" s="294"/>
      <c r="E167" s="294"/>
      <c r="F167" s="294"/>
      <c r="G167" s="294"/>
      <c r="H167" s="294"/>
      <c r="I167" s="294"/>
      <c r="J167" s="294"/>
      <c r="K167" s="294"/>
      <c r="L167" s="294"/>
      <c r="M167" s="294"/>
      <c r="N167" s="295"/>
      <c r="O167" s="293" t="s">
        <v>54</v>
      </c>
      <c r="P167" s="291"/>
      <c r="Q167" s="291"/>
      <c r="R167" s="291"/>
      <c r="S167" s="291"/>
      <c r="T167" s="291"/>
      <c r="U167" s="291"/>
      <c r="V167" s="291"/>
      <c r="W167" s="291"/>
      <c r="X167" s="291"/>
      <c r="Y167" s="291"/>
      <c r="Z167" s="291"/>
      <c r="AA167" s="291"/>
      <c r="AB167" s="292"/>
      <c r="AC167" s="293" t="s">
        <v>60</v>
      </c>
      <c r="AD167" s="291"/>
      <c r="AE167" s="291"/>
      <c r="AF167" s="291"/>
      <c r="AG167" s="291"/>
      <c r="AH167" s="291"/>
      <c r="AI167" s="291"/>
      <c r="AJ167" s="291"/>
      <c r="AK167" s="291"/>
      <c r="AL167" s="291"/>
      <c r="AM167" s="291"/>
      <c r="AN167" s="291"/>
      <c r="AO167" s="292"/>
    </row>
    <row r="168" spans="1:41" s="148" customFormat="1" ht="44.15" customHeight="1" x14ac:dyDescent="0.35">
      <c r="A168" s="147" t="s">
        <v>28</v>
      </c>
      <c r="B168" s="55" t="s">
        <v>157</v>
      </c>
      <c r="C168" s="55" t="s">
        <v>158</v>
      </c>
      <c r="D168" s="55" t="s">
        <v>159</v>
      </c>
      <c r="E168" s="55" t="s">
        <v>160</v>
      </c>
      <c r="F168" s="55" t="s">
        <v>161</v>
      </c>
      <c r="G168" s="55" t="s">
        <v>162</v>
      </c>
      <c r="H168" s="55" t="s">
        <v>163</v>
      </c>
      <c r="I168" s="55" t="s">
        <v>164</v>
      </c>
      <c r="J168" s="55" t="s">
        <v>165</v>
      </c>
      <c r="K168" s="55" t="s">
        <v>166</v>
      </c>
      <c r="L168" s="55" t="s">
        <v>167</v>
      </c>
      <c r="M168" s="55" t="s">
        <v>168</v>
      </c>
      <c r="N168" s="55" t="s">
        <v>153</v>
      </c>
      <c r="O168" s="55" t="s">
        <v>169</v>
      </c>
      <c r="P168" s="55" t="s">
        <v>170</v>
      </c>
      <c r="Q168" s="55" t="s">
        <v>171</v>
      </c>
      <c r="R168" s="55" t="s">
        <v>172</v>
      </c>
      <c r="S168" s="55" t="s">
        <v>173</v>
      </c>
      <c r="T168" s="55" t="s">
        <v>174</v>
      </c>
      <c r="U168" s="55" t="s">
        <v>175</v>
      </c>
      <c r="V168" s="55" t="s">
        <v>176</v>
      </c>
      <c r="W168" s="55" t="s">
        <v>177</v>
      </c>
      <c r="X168" s="55" t="s">
        <v>178</v>
      </c>
      <c r="Y168" s="55" t="s">
        <v>179</v>
      </c>
      <c r="Z168" s="55" t="s">
        <v>180</v>
      </c>
      <c r="AA168" s="55" t="s">
        <v>181</v>
      </c>
      <c r="AB168" s="55" t="s">
        <v>154</v>
      </c>
      <c r="AC168" s="55" t="s">
        <v>61</v>
      </c>
      <c r="AD168" s="55" t="s">
        <v>62</v>
      </c>
      <c r="AE168" s="55" t="s">
        <v>63</v>
      </c>
      <c r="AF168" s="55" t="s">
        <v>64</v>
      </c>
      <c r="AG168" s="55" t="s">
        <v>65</v>
      </c>
      <c r="AH168" s="55" t="s">
        <v>66</v>
      </c>
      <c r="AI168" s="55" t="s">
        <v>67</v>
      </c>
      <c r="AJ168" s="55" t="s">
        <v>68</v>
      </c>
      <c r="AK168" s="55" t="s">
        <v>69</v>
      </c>
      <c r="AL168" s="55" t="s">
        <v>70</v>
      </c>
      <c r="AM168" s="55" t="s">
        <v>71</v>
      </c>
      <c r="AN168" s="55" t="s">
        <v>72</v>
      </c>
      <c r="AO168" s="55" t="s">
        <v>73</v>
      </c>
    </row>
    <row r="169" spans="1:41" s="132" customFormat="1" ht="15" customHeight="1" x14ac:dyDescent="0.35">
      <c r="A169" s="172" t="s">
        <v>40</v>
      </c>
      <c r="B169" s="173">
        <v>210249</v>
      </c>
      <c r="C169" s="173">
        <v>175624</v>
      </c>
      <c r="D169" s="174">
        <v>191997</v>
      </c>
      <c r="E169" s="174">
        <v>185092</v>
      </c>
      <c r="F169" s="174">
        <v>193121</v>
      </c>
      <c r="G169" s="174">
        <v>172313</v>
      </c>
      <c r="H169" s="174">
        <v>180493</v>
      </c>
      <c r="I169" s="174">
        <v>166811</v>
      </c>
      <c r="J169" s="174">
        <v>172761</v>
      </c>
      <c r="K169" s="174">
        <v>193432</v>
      </c>
      <c r="L169" s="174">
        <v>177865</v>
      </c>
      <c r="M169" s="174">
        <v>161079</v>
      </c>
      <c r="N169" s="174">
        <f t="shared" ref="N169:N173" si="217">SUM(B169:M169)/12</f>
        <v>181736.41666666666</v>
      </c>
      <c r="O169" s="174">
        <v>183244</v>
      </c>
      <c r="P169" s="175">
        <v>142893</v>
      </c>
      <c r="Q169" s="175">
        <v>142897</v>
      </c>
      <c r="R169" s="175">
        <v>161894</v>
      </c>
      <c r="S169" s="175">
        <v>168262</v>
      </c>
      <c r="T169" s="175">
        <v>158866</v>
      </c>
      <c r="U169" s="175">
        <v>176088</v>
      </c>
      <c r="V169" s="175">
        <v>181567</v>
      </c>
      <c r="W169" s="175">
        <v>182161</v>
      </c>
      <c r="X169" s="175">
        <v>167614</v>
      </c>
      <c r="Y169" s="175">
        <v>182876</v>
      </c>
      <c r="Z169" s="175">
        <v>169134</v>
      </c>
      <c r="AA169" s="175">
        <v>206570</v>
      </c>
      <c r="AB169" s="176">
        <f t="shared" ref="AB169:AB173" si="218">SUM(O169:AA169)/13</f>
        <v>171082</v>
      </c>
      <c r="AC169" s="132">
        <f t="shared" ref="AC169:AC173" si="219">(O169-D169)/D169</f>
        <v>-4.5589253998760397E-2</v>
      </c>
      <c r="AD169" s="132">
        <f t="shared" ref="AD169:AD173" si="220">(P169-E169)/E169</f>
        <v>-0.22798932422795151</v>
      </c>
      <c r="AE169" s="132">
        <f t="shared" ref="AE169:AE173" si="221">(Q169-F169)/F169</f>
        <v>-0.26006493338373349</v>
      </c>
      <c r="AF169" s="132">
        <f t="shared" ref="AF169:AF173" si="222">(R169-G169)/G169</f>
        <v>-6.0465548159454013E-2</v>
      </c>
      <c r="AG169" s="132">
        <f t="shared" ref="AG169:AG173" si="223">(S169-H169)/H169</f>
        <v>-6.7764400835489472E-2</v>
      </c>
      <c r="AH169" s="132">
        <f t="shared" ref="AH169:AH173" si="224">(T169-I169)/I169</f>
        <v>-4.7628753499469462E-2</v>
      </c>
      <c r="AI169" s="132">
        <f t="shared" ref="AI169:AI173" si="225">(U169-J169)/J169</f>
        <v>1.9257818604893465E-2</v>
      </c>
      <c r="AJ169" s="132">
        <f t="shared" ref="AJ169:AJ173" si="226">(V169-K169)/K169</f>
        <v>-6.1339385417097478E-2</v>
      </c>
      <c r="AK169" s="132">
        <f t="shared" ref="AK169" si="227">(W169-L169)/L169</f>
        <v>2.4153149860849522E-2</v>
      </c>
      <c r="AL169" s="132">
        <f t="shared" ref="AL169" si="228">(X169-M169)/M169</f>
        <v>4.0570155017103406E-2</v>
      </c>
      <c r="AM169" s="132">
        <f t="shared" ref="AM169" si="229">(Y169-B169)/B169</f>
        <v>-0.13019324705468277</v>
      </c>
      <c r="AN169" s="132">
        <f t="shared" ref="AN169" si="230">(Z169-C169)/C169</f>
        <v>-3.6953947068737759E-2</v>
      </c>
      <c r="AO169" s="132">
        <f>(AA169-D169)/D169</f>
        <v>7.590222763897353E-2</v>
      </c>
    </row>
    <row r="170" spans="1:41" s="132" customFormat="1" ht="15" customHeight="1" x14ac:dyDescent="0.35">
      <c r="A170" s="172" t="s">
        <v>41</v>
      </c>
      <c r="B170" s="178" t="s">
        <v>56</v>
      </c>
      <c r="C170" s="178" t="s">
        <v>56</v>
      </c>
      <c r="D170" s="126" t="s">
        <v>56</v>
      </c>
      <c r="E170" s="126" t="s">
        <v>56</v>
      </c>
      <c r="F170" s="126" t="s">
        <v>56</v>
      </c>
      <c r="G170" s="126" t="s">
        <v>56</v>
      </c>
      <c r="H170" s="126" t="s">
        <v>56</v>
      </c>
      <c r="I170" s="126" t="s">
        <v>56</v>
      </c>
      <c r="J170" s="126" t="s">
        <v>56</v>
      </c>
      <c r="K170" s="126" t="s">
        <v>56</v>
      </c>
      <c r="L170" s="126" t="s">
        <v>56</v>
      </c>
      <c r="M170" s="126" t="s">
        <v>56</v>
      </c>
      <c r="N170" s="126" t="s">
        <v>56</v>
      </c>
      <c r="O170" s="126" t="s">
        <v>56</v>
      </c>
      <c r="P170" s="152" t="s">
        <v>56</v>
      </c>
      <c r="Q170" s="152" t="s">
        <v>56</v>
      </c>
      <c r="R170" s="152" t="s">
        <v>56</v>
      </c>
      <c r="S170" s="152" t="s">
        <v>56</v>
      </c>
      <c r="T170" s="152" t="s">
        <v>56</v>
      </c>
      <c r="U170" s="152" t="s">
        <v>56</v>
      </c>
      <c r="V170" s="152" t="s">
        <v>56</v>
      </c>
      <c r="W170" s="152" t="s">
        <v>56</v>
      </c>
      <c r="X170" s="152" t="s">
        <v>56</v>
      </c>
      <c r="Y170" s="152" t="s">
        <v>56</v>
      </c>
      <c r="Z170" s="152" t="s">
        <v>56</v>
      </c>
      <c r="AA170" s="152" t="s">
        <v>56</v>
      </c>
      <c r="AB170" s="125" t="s">
        <v>56</v>
      </c>
      <c r="AC170" s="132" t="s">
        <v>56</v>
      </c>
      <c r="AD170" s="132" t="s">
        <v>56</v>
      </c>
      <c r="AE170" s="132" t="s">
        <v>56</v>
      </c>
      <c r="AF170" s="132" t="s">
        <v>56</v>
      </c>
      <c r="AG170" s="132" t="s">
        <v>56</v>
      </c>
      <c r="AH170" s="132" t="s">
        <v>56</v>
      </c>
      <c r="AI170" s="132" t="s">
        <v>56</v>
      </c>
      <c r="AJ170" s="132" t="s">
        <v>56</v>
      </c>
      <c r="AK170" s="132" t="s">
        <v>56</v>
      </c>
      <c r="AL170" s="132" t="s">
        <v>56</v>
      </c>
      <c r="AM170" s="132" t="s">
        <v>56</v>
      </c>
      <c r="AN170" s="132" t="s">
        <v>56</v>
      </c>
      <c r="AO170" s="132" t="s">
        <v>56</v>
      </c>
    </row>
    <row r="171" spans="1:41" s="132" customFormat="1" ht="15" customHeight="1" x14ac:dyDescent="0.35">
      <c r="A171" s="172" t="s">
        <v>29</v>
      </c>
      <c r="B171" s="173">
        <v>3243</v>
      </c>
      <c r="C171" s="173">
        <v>2758</v>
      </c>
      <c r="D171" s="174">
        <v>2885</v>
      </c>
      <c r="E171" s="174">
        <v>2821</v>
      </c>
      <c r="F171" s="174">
        <v>2775</v>
      </c>
      <c r="G171" s="174">
        <v>2483</v>
      </c>
      <c r="H171" s="174">
        <v>2518</v>
      </c>
      <c r="I171" s="174">
        <v>2101</v>
      </c>
      <c r="J171" s="174">
        <v>2222</v>
      </c>
      <c r="K171" s="174">
        <v>2539</v>
      </c>
      <c r="L171" s="174">
        <v>2292</v>
      </c>
      <c r="M171" s="174">
        <v>1908</v>
      </c>
      <c r="N171" s="174">
        <f t="shared" si="217"/>
        <v>2545.4166666666665</v>
      </c>
      <c r="O171" s="174">
        <v>1912</v>
      </c>
      <c r="P171" s="174">
        <v>1523</v>
      </c>
      <c r="Q171" s="174">
        <v>1448</v>
      </c>
      <c r="R171" s="174">
        <v>1647</v>
      </c>
      <c r="S171" s="174">
        <v>1685</v>
      </c>
      <c r="T171" s="174">
        <v>1559</v>
      </c>
      <c r="U171" s="174">
        <v>1913</v>
      </c>
      <c r="V171" s="174">
        <v>2007</v>
      </c>
      <c r="W171" s="174">
        <v>1880</v>
      </c>
      <c r="X171" s="174">
        <v>1783</v>
      </c>
      <c r="Y171" s="174">
        <v>2085</v>
      </c>
      <c r="Z171" s="174">
        <v>2075</v>
      </c>
      <c r="AA171" s="174">
        <v>2336</v>
      </c>
      <c r="AB171" s="176">
        <f t="shared" si="218"/>
        <v>1834.8461538461538</v>
      </c>
      <c r="AC171" s="132">
        <f t="shared" si="219"/>
        <v>-0.33726169844020798</v>
      </c>
      <c r="AD171" s="132">
        <f t="shared" si="220"/>
        <v>-0.46012052463665365</v>
      </c>
      <c r="AE171" s="132">
        <f t="shared" si="221"/>
        <v>-0.4781981981981982</v>
      </c>
      <c r="AF171" s="132">
        <f t="shared" si="222"/>
        <v>-0.33668948852194924</v>
      </c>
      <c r="AG171" s="132">
        <f t="shared" si="223"/>
        <v>-0.33081810961080221</v>
      </c>
      <c r="AH171" s="132">
        <f t="shared" si="224"/>
        <v>-0.25797239409804856</v>
      </c>
      <c r="AI171" s="132">
        <f t="shared" si="225"/>
        <v>-0.13906390639063906</v>
      </c>
      <c r="AJ171" s="132">
        <f t="shared" si="226"/>
        <v>-0.20953131153997637</v>
      </c>
      <c r="AK171" s="132">
        <f t="shared" ref="AK171" si="231">(W171-L171)/L171</f>
        <v>-0.17975567190226877</v>
      </c>
      <c r="AL171" s="132">
        <f t="shared" ref="AL171" si="232">(X171-M171)/M171</f>
        <v>-6.5513626834381555E-2</v>
      </c>
      <c r="AM171" s="132">
        <f t="shared" ref="AM171" si="233">(Y171-B171)/B171</f>
        <v>-0.35707678075855687</v>
      </c>
      <c r="AN171" s="132">
        <f t="shared" ref="AN171" si="234">(Z171-C171)/C171</f>
        <v>-0.24764321972443801</v>
      </c>
      <c r="AO171" s="132">
        <f>(AA171-D171)/D171</f>
        <v>-0.19029462738301559</v>
      </c>
    </row>
    <row r="172" spans="1:41" s="132" customFormat="1" ht="15" customHeight="1" x14ac:dyDescent="0.35">
      <c r="A172" s="172" t="s">
        <v>42</v>
      </c>
      <c r="B172" s="178" t="s">
        <v>56</v>
      </c>
      <c r="C172" s="178" t="s">
        <v>56</v>
      </c>
      <c r="D172" s="126" t="s">
        <v>56</v>
      </c>
      <c r="E172" s="126" t="s">
        <v>56</v>
      </c>
      <c r="F172" s="126" t="s">
        <v>56</v>
      </c>
      <c r="G172" s="126" t="s">
        <v>56</v>
      </c>
      <c r="H172" s="126" t="s">
        <v>56</v>
      </c>
      <c r="I172" s="126" t="s">
        <v>56</v>
      </c>
      <c r="J172" s="126" t="s">
        <v>56</v>
      </c>
      <c r="K172" s="126" t="s">
        <v>56</v>
      </c>
      <c r="L172" s="126" t="s">
        <v>56</v>
      </c>
      <c r="M172" s="126" t="s">
        <v>56</v>
      </c>
      <c r="N172" s="126" t="s">
        <v>56</v>
      </c>
      <c r="O172" s="132" t="s">
        <v>56</v>
      </c>
      <c r="P172" s="152" t="s">
        <v>56</v>
      </c>
      <c r="Q172" s="152" t="s">
        <v>56</v>
      </c>
      <c r="R172" s="152" t="s">
        <v>56</v>
      </c>
      <c r="S172" s="152" t="s">
        <v>56</v>
      </c>
      <c r="T172" s="152" t="s">
        <v>56</v>
      </c>
      <c r="U172" s="152" t="s">
        <v>56</v>
      </c>
      <c r="V172" s="152" t="s">
        <v>56</v>
      </c>
      <c r="W172" s="152" t="s">
        <v>56</v>
      </c>
      <c r="X172" s="152" t="s">
        <v>56</v>
      </c>
      <c r="Y172" s="152" t="s">
        <v>56</v>
      </c>
      <c r="Z172" s="152" t="s">
        <v>56</v>
      </c>
      <c r="AA172" s="152" t="s">
        <v>56</v>
      </c>
      <c r="AB172" s="125" t="s">
        <v>56</v>
      </c>
      <c r="AC172" s="132" t="s">
        <v>56</v>
      </c>
      <c r="AD172" s="132" t="s">
        <v>56</v>
      </c>
      <c r="AE172" s="132" t="s">
        <v>56</v>
      </c>
      <c r="AF172" s="132" t="s">
        <v>56</v>
      </c>
      <c r="AG172" s="132" t="s">
        <v>56</v>
      </c>
      <c r="AH172" s="132" t="s">
        <v>56</v>
      </c>
      <c r="AI172" s="132" t="s">
        <v>56</v>
      </c>
      <c r="AJ172" s="132" t="s">
        <v>56</v>
      </c>
      <c r="AK172" s="132" t="s">
        <v>56</v>
      </c>
      <c r="AL172" s="132" t="s">
        <v>56</v>
      </c>
      <c r="AM172" s="132" t="s">
        <v>56</v>
      </c>
      <c r="AN172" s="132" t="s">
        <v>56</v>
      </c>
      <c r="AO172" s="132" t="s">
        <v>56</v>
      </c>
    </row>
    <row r="173" spans="1:41" s="179" customFormat="1" ht="15" customHeight="1" x14ac:dyDescent="0.35">
      <c r="A173" s="249" t="s">
        <v>31</v>
      </c>
      <c r="B173" s="250">
        <v>28725</v>
      </c>
      <c r="C173" s="250">
        <v>19100</v>
      </c>
      <c r="D173" s="251">
        <v>19932</v>
      </c>
      <c r="E173" s="251">
        <v>21195</v>
      </c>
      <c r="F173" s="251">
        <v>24885</v>
      </c>
      <c r="G173" s="251">
        <v>21599</v>
      </c>
      <c r="H173" s="251">
        <v>21072</v>
      </c>
      <c r="I173" s="251">
        <v>18490</v>
      </c>
      <c r="J173" s="251">
        <v>19423</v>
      </c>
      <c r="K173" s="251">
        <v>98224</v>
      </c>
      <c r="L173" s="251">
        <v>90042</v>
      </c>
      <c r="M173" s="251">
        <v>34351</v>
      </c>
      <c r="N173" s="251">
        <f t="shared" si="217"/>
        <v>34753.166666666664</v>
      </c>
      <c r="O173" s="251">
        <v>13958</v>
      </c>
      <c r="P173" s="251">
        <v>5958</v>
      </c>
      <c r="Q173" s="251">
        <v>6502</v>
      </c>
      <c r="R173" s="251">
        <v>9900</v>
      </c>
      <c r="S173" s="251">
        <v>12539</v>
      </c>
      <c r="T173" s="251">
        <v>12836</v>
      </c>
      <c r="U173" s="251">
        <v>15465</v>
      </c>
      <c r="V173" s="251">
        <v>99531</v>
      </c>
      <c r="W173" s="251">
        <v>68525</v>
      </c>
      <c r="X173" s="251">
        <v>24872</v>
      </c>
      <c r="Y173" s="251">
        <v>18352</v>
      </c>
      <c r="Z173" s="251">
        <v>15951</v>
      </c>
      <c r="AA173" s="251">
        <v>17948</v>
      </c>
      <c r="AB173" s="252">
        <f t="shared" si="218"/>
        <v>24795.153846153848</v>
      </c>
      <c r="AC173" s="179">
        <f t="shared" si="219"/>
        <v>-0.29971904475215733</v>
      </c>
      <c r="AD173" s="179">
        <f t="shared" si="220"/>
        <v>-0.71889596602972394</v>
      </c>
      <c r="AE173" s="179">
        <f t="shared" si="221"/>
        <v>-0.73871810327506526</v>
      </c>
      <c r="AF173" s="179">
        <f t="shared" si="222"/>
        <v>-0.54164544654845137</v>
      </c>
      <c r="AG173" s="179">
        <f t="shared" si="223"/>
        <v>-0.4049449506454062</v>
      </c>
      <c r="AH173" s="179">
        <f t="shared" si="224"/>
        <v>-0.30578691184424012</v>
      </c>
      <c r="AI173" s="179">
        <f t="shared" si="225"/>
        <v>-0.20377902486742522</v>
      </c>
      <c r="AJ173" s="179">
        <f t="shared" si="226"/>
        <v>1.3306320247597328E-2</v>
      </c>
      <c r="AK173" s="179">
        <f t="shared" ref="AK173" si="235">(W173-L173)/L173</f>
        <v>-0.23896626018968925</v>
      </c>
      <c r="AL173" s="179">
        <f t="shared" ref="AL173" si="236">(X173-M173)/M173</f>
        <v>-0.27594538732496871</v>
      </c>
      <c r="AM173" s="179">
        <f t="shared" ref="AM173" si="237">(Y173-B173)/B173</f>
        <v>-0.36111401218450828</v>
      </c>
      <c r="AN173" s="179">
        <f t="shared" ref="AN173" si="238">(Z173-C173)/C173</f>
        <v>-0.16486910994764398</v>
      </c>
      <c r="AO173" s="179">
        <f>(AA173-D173)/D173</f>
        <v>-9.9538430664258479E-2</v>
      </c>
    </row>
    <row r="174" spans="1:41" s="41" customFormat="1" ht="17.25" customHeight="1" x14ac:dyDescent="0.35">
      <c r="A174" s="59" t="s">
        <v>32</v>
      </c>
      <c r="B174" s="59"/>
      <c r="C174" s="59"/>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row>
    <row r="175" spans="1:41" s="41" customFormat="1" ht="12" customHeight="1" x14ac:dyDescent="0.35">
      <c r="A175" s="180" t="s">
        <v>38</v>
      </c>
      <c r="B175" s="89"/>
      <c r="C175" s="89"/>
      <c r="D175" s="30"/>
      <c r="E175" s="30"/>
      <c r="F175" s="30"/>
      <c r="G175" s="30"/>
      <c r="H175" s="30"/>
      <c r="I175" s="30"/>
      <c r="J175" s="30"/>
      <c r="K175" s="30"/>
      <c r="L175" s="30"/>
      <c r="M175" s="30"/>
      <c r="N175" s="64"/>
      <c r="O175" s="30"/>
      <c r="P175" s="30"/>
      <c r="Q175" s="30"/>
      <c r="R175" s="30"/>
      <c r="S175" s="30"/>
      <c r="T175" s="30"/>
      <c r="U175" s="30"/>
      <c r="V175" s="30"/>
      <c r="W175" s="30"/>
      <c r="X175" s="30"/>
      <c r="Y175" s="30"/>
      <c r="Z175" s="30"/>
      <c r="AA175" s="30"/>
      <c r="AB175" s="30"/>
      <c r="AC175" s="30"/>
      <c r="AD175" s="30"/>
      <c r="AE175" s="64"/>
      <c r="AF175" s="170"/>
      <c r="AG175" s="170"/>
      <c r="AH175" s="170"/>
      <c r="AI175" s="170"/>
      <c r="AJ175" s="170"/>
      <c r="AK175" s="170"/>
      <c r="AL175" s="170"/>
      <c r="AM175" s="170"/>
      <c r="AN175" s="170"/>
      <c r="AO175" s="170"/>
    </row>
    <row r="176" spans="1:41" s="41" customFormat="1" ht="12" customHeight="1" x14ac:dyDescent="0.35">
      <c r="A176" s="180" t="s">
        <v>33</v>
      </c>
      <c r="B176" s="89"/>
      <c r="C176" s="89"/>
      <c r="D176" s="30"/>
      <c r="E176" s="30"/>
      <c r="F176" s="30"/>
      <c r="G176" s="30"/>
      <c r="H176" s="30"/>
      <c r="I176" s="30"/>
      <c r="J176" s="30"/>
      <c r="K176" s="30"/>
      <c r="L176" s="30"/>
      <c r="M176" s="30"/>
      <c r="N176" s="64"/>
      <c r="O176" s="30"/>
      <c r="P176" s="30"/>
      <c r="Q176" s="30"/>
      <c r="R176" s="30"/>
      <c r="S176" s="30"/>
      <c r="T176" s="30"/>
      <c r="U176" s="30"/>
      <c r="V176" s="30"/>
      <c r="W176" s="30"/>
      <c r="X176" s="30"/>
      <c r="Y176" s="30"/>
      <c r="Z176" s="30"/>
      <c r="AA176" s="30"/>
      <c r="AB176" s="30"/>
      <c r="AC176" s="30"/>
      <c r="AD176" s="30"/>
      <c r="AE176" s="64"/>
      <c r="AF176" s="170"/>
      <c r="AG176" s="170"/>
      <c r="AH176" s="170"/>
      <c r="AI176" s="170"/>
      <c r="AJ176" s="170"/>
      <c r="AK176" s="170"/>
      <c r="AL176" s="170"/>
      <c r="AM176" s="170"/>
      <c r="AN176" s="170"/>
      <c r="AO176" s="170"/>
    </row>
    <row r="177" spans="1:41" s="41" customFormat="1" ht="12" customHeight="1" x14ac:dyDescent="0.35">
      <c r="A177" s="180" t="s">
        <v>34</v>
      </c>
      <c r="B177" s="89"/>
      <c r="C177" s="89"/>
      <c r="D177" s="30"/>
      <c r="E177" s="30"/>
      <c r="F177" s="30"/>
      <c r="G177" s="30"/>
      <c r="H177" s="30"/>
      <c r="I177" s="30"/>
      <c r="J177" s="30"/>
      <c r="K177" s="30"/>
      <c r="L177" s="30"/>
      <c r="M177" s="30"/>
      <c r="N177" s="64"/>
      <c r="O177" s="30"/>
      <c r="P177" s="30"/>
      <c r="Q177" s="30"/>
      <c r="R177" s="30"/>
      <c r="S177" s="30"/>
      <c r="T177" s="30"/>
      <c r="U177" s="30"/>
      <c r="V177" s="30"/>
      <c r="W177" s="30"/>
      <c r="X177" s="30"/>
      <c r="Y177" s="30"/>
      <c r="Z177" s="30"/>
      <c r="AA177" s="30"/>
      <c r="AB177" s="30"/>
      <c r="AC177" s="30"/>
      <c r="AD177" s="30"/>
      <c r="AE177" s="64"/>
      <c r="AF177" s="170"/>
      <c r="AG177" s="170"/>
      <c r="AH177" s="170"/>
      <c r="AI177" s="170"/>
      <c r="AJ177" s="170"/>
      <c r="AK177" s="170"/>
      <c r="AL177" s="170"/>
      <c r="AM177" s="170"/>
      <c r="AN177" s="170"/>
      <c r="AO177" s="170"/>
    </row>
    <row r="178" spans="1:41" s="41" customFormat="1" ht="12" customHeight="1" x14ac:dyDescent="0.35">
      <c r="A178" s="180" t="s">
        <v>51</v>
      </c>
      <c r="B178" s="89"/>
      <c r="C178" s="89"/>
      <c r="D178" s="30"/>
      <c r="E178" s="30"/>
      <c r="F178" s="30"/>
      <c r="G178" s="30"/>
      <c r="H178" s="30"/>
      <c r="I178" s="30"/>
      <c r="J178" s="30"/>
      <c r="K178" s="30"/>
      <c r="L178" s="30"/>
      <c r="M178" s="30"/>
      <c r="N178" s="64"/>
      <c r="O178" s="30"/>
      <c r="P178" s="30"/>
      <c r="Q178" s="30"/>
      <c r="R178" s="30"/>
      <c r="S178" s="30"/>
      <c r="T178" s="30"/>
      <c r="U178" s="30"/>
      <c r="V178" s="30"/>
      <c r="W178" s="30"/>
      <c r="X178" s="30"/>
      <c r="Y178" s="30"/>
      <c r="Z178" s="30"/>
      <c r="AA178" s="30"/>
      <c r="AB178" s="30"/>
      <c r="AC178" s="30"/>
      <c r="AD178" s="30"/>
      <c r="AE178" s="64"/>
      <c r="AF178" s="170"/>
      <c r="AG178" s="170"/>
      <c r="AH178" s="170"/>
      <c r="AI178" s="170"/>
      <c r="AJ178" s="170"/>
      <c r="AK178" s="170"/>
      <c r="AL178" s="170"/>
      <c r="AM178" s="170"/>
      <c r="AN178" s="170"/>
      <c r="AO178" s="170"/>
    </row>
    <row r="179" spans="1:41" s="41" customFormat="1" ht="12" customHeight="1" x14ac:dyDescent="0.35">
      <c r="A179" s="285" t="s">
        <v>136</v>
      </c>
      <c r="B179" s="285"/>
      <c r="C179" s="285"/>
      <c r="D179" s="285"/>
      <c r="E179" s="181"/>
      <c r="F179" s="181"/>
      <c r="G179" s="181"/>
      <c r="H179" s="182"/>
      <c r="I179" s="182"/>
      <c r="J179" s="182"/>
      <c r="K179" s="182"/>
      <c r="L179" s="182"/>
      <c r="M179" s="182"/>
      <c r="N179" s="63"/>
      <c r="O179" s="182"/>
      <c r="P179" s="182"/>
      <c r="Q179" s="182"/>
      <c r="R179" s="182"/>
      <c r="S179" s="182"/>
      <c r="T179" s="182"/>
      <c r="U179" s="182"/>
      <c r="V179" s="182"/>
      <c r="W179" s="182"/>
      <c r="X179" s="182"/>
      <c r="Y179" s="182"/>
      <c r="Z179" s="182"/>
      <c r="AA179" s="182"/>
      <c r="AB179" s="182"/>
      <c r="AC179" s="182"/>
      <c r="AD179" s="182"/>
      <c r="AE179" s="64"/>
      <c r="AF179" s="183"/>
      <c r="AG179" s="183"/>
      <c r="AH179" s="183"/>
      <c r="AI179" s="183"/>
      <c r="AJ179" s="183"/>
      <c r="AK179" s="183"/>
      <c r="AL179" s="183"/>
      <c r="AM179" s="183"/>
      <c r="AN179" s="183"/>
      <c r="AO179" s="183"/>
    </row>
    <row r="180" spans="1:41" s="41" customFormat="1" ht="12" customHeight="1" x14ac:dyDescent="0.35">
      <c r="A180" s="180" t="s">
        <v>57</v>
      </c>
      <c r="B180" s="89"/>
      <c r="C180" s="89"/>
      <c r="D180" s="30"/>
      <c r="E180" s="30"/>
      <c r="F180" s="30"/>
      <c r="G180" s="30"/>
      <c r="H180" s="30"/>
      <c r="I180" s="30"/>
      <c r="J180" s="30"/>
      <c r="K180" s="30"/>
      <c r="L180" s="30"/>
      <c r="M180" s="30"/>
      <c r="N180" s="64"/>
      <c r="O180" s="30"/>
      <c r="P180" s="30"/>
      <c r="Q180" s="30"/>
      <c r="R180" s="30"/>
      <c r="S180" s="30"/>
      <c r="T180" s="30"/>
      <c r="U180" s="30"/>
      <c r="V180" s="30"/>
      <c r="W180" s="30"/>
      <c r="X180" s="30"/>
      <c r="Y180" s="30"/>
      <c r="Z180" s="30"/>
      <c r="AA180" s="30"/>
      <c r="AB180" s="30"/>
      <c r="AC180" s="30"/>
      <c r="AD180" s="30"/>
      <c r="AE180" s="64"/>
      <c r="AF180" s="170"/>
      <c r="AG180" s="170"/>
      <c r="AH180" s="170"/>
      <c r="AI180" s="170"/>
      <c r="AJ180" s="170"/>
      <c r="AK180" s="170"/>
      <c r="AL180" s="170"/>
      <c r="AM180" s="170"/>
      <c r="AN180" s="170"/>
      <c r="AO180" s="170"/>
    </row>
    <row r="181" spans="1:41" s="41" customFormat="1" ht="12" customHeight="1" x14ac:dyDescent="0.35">
      <c r="A181" s="89" t="s">
        <v>242</v>
      </c>
      <c r="B181" s="89"/>
      <c r="C181" s="89"/>
      <c r="D181" s="30"/>
      <c r="E181" s="30"/>
      <c r="F181" s="30"/>
      <c r="G181" s="30"/>
      <c r="H181" s="30"/>
      <c r="I181" s="30"/>
      <c r="J181" s="30"/>
      <c r="K181" s="30"/>
      <c r="L181" s="30"/>
      <c r="M181" s="30"/>
      <c r="N181" s="64"/>
      <c r="O181" s="30"/>
      <c r="P181" s="30"/>
      <c r="Q181" s="30"/>
      <c r="R181" s="30"/>
      <c r="S181" s="30"/>
      <c r="T181" s="30"/>
      <c r="U181" s="30"/>
      <c r="V181" s="30"/>
      <c r="W181" s="30"/>
      <c r="X181" s="30"/>
      <c r="Y181" s="30"/>
      <c r="Z181" s="30"/>
      <c r="AA181" s="30"/>
      <c r="AB181" s="30"/>
      <c r="AC181" s="30"/>
      <c r="AD181" s="30"/>
      <c r="AE181" s="64"/>
      <c r="AF181" s="170"/>
      <c r="AG181" s="170"/>
      <c r="AH181" s="170"/>
      <c r="AI181" s="170"/>
      <c r="AJ181" s="170"/>
      <c r="AK181" s="170"/>
      <c r="AL181" s="170"/>
      <c r="AM181" s="170"/>
      <c r="AN181" s="170"/>
      <c r="AO181" s="170"/>
    </row>
    <row r="182" spans="1:41" s="41" customFormat="1" ht="12" customHeight="1" x14ac:dyDescent="0.35">
      <c r="A182" s="180" t="s">
        <v>55</v>
      </c>
      <c r="B182" s="89"/>
      <c r="C182" s="89"/>
      <c r="D182" s="30"/>
      <c r="E182" s="30"/>
      <c r="F182" s="30"/>
      <c r="G182" s="30"/>
      <c r="H182" s="30"/>
      <c r="I182" s="30"/>
      <c r="J182" s="30"/>
      <c r="K182" s="30"/>
      <c r="L182" s="30"/>
      <c r="M182" s="30"/>
      <c r="N182" s="63"/>
      <c r="O182" s="30"/>
      <c r="P182" s="30"/>
      <c r="Q182" s="30"/>
      <c r="R182" s="30"/>
      <c r="S182" s="30"/>
      <c r="T182" s="30"/>
      <c r="U182" s="30"/>
      <c r="V182" s="30"/>
      <c r="W182" s="30"/>
      <c r="X182" s="30"/>
      <c r="Y182" s="30"/>
      <c r="Z182" s="30"/>
      <c r="AA182" s="30"/>
      <c r="AB182" s="30"/>
      <c r="AC182" s="30"/>
      <c r="AD182" s="30"/>
      <c r="AE182" s="64"/>
      <c r="AF182" s="31"/>
      <c r="AG182" s="31"/>
      <c r="AH182" s="31"/>
      <c r="AI182" s="31"/>
      <c r="AJ182" s="31"/>
      <c r="AK182" s="31"/>
      <c r="AL182" s="31"/>
      <c r="AM182" s="31"/>
      <c r="AN182" s="31"/>
      <c r="AO182" s="31"/>
    </row>
    <row r="183" spans="1:41" s="41" customFormat="1" ht="12" customHeight="1" x14ac:dyDescent="0.35">
      <c r="A183" s="89" t="s">
        <v>243</v>
      </c>
      <c r="B183" s="89"/>
      <c r="C183" s="89"/>
      <c r="D183" s="30"/>
      <c r="E183" s="30"/>
      <c r="F183" s="30"/>
      <c r="G183" s="30"/>
      <c r="H183" s="30"/>
      <c r="I183" s="30"/>
      <c r="J183" s="30"/>
      <c r="K183" s="30"/>
      <c r="L183" s="30"/>
      <c r="M183" s="30"/>
      <c r="N183" s="63"/>
      <c r="O183" s="30"/>
      <c r="P183" s="30"/>
      <c r="Q183" s="30"/>
      <c r="R183" s="30"/>
      <c r="S183" s="30"/>
      <c r="T183" s="30"/>
      <c r="U183" s="30"/>
      <c r="V183" s="30"/>
      <c r="W183" s="30"/>
      <c r="X183" s="30"/>
      <c r="Y183" s="30"/>
      <c r="Z183" s="30"/>
      <c r="AA183" s="30"/>
      <c r="AB183" s="30"/>
      <c r="AC183" s="30"/>
      <c r="AD183" s="30"/>
      <c r="AE183" s="64"/>
      <c r="AF183" s="31"/>
      <c r="AG183" s="31"/>
      <c r="AH183" s="31"/>
      <c r="AI183" s="31"/>
      <c r="AJ183" s="31"/>
      <c r="AK183" s="31"/>
      <c r="AL183" s="31"/>
      <c r="AM183" s="31"/>
      <c r="AN183" s="31"/>
      <c r="AO183" s="31"/>
    </row>
    <row r="184" spans="1:41" s="41" customFormat="1" ht="12" customHeight="1" x14ac:dyDescent="0.35">
      <c r="A184" s="184" t="s">
        <v>35</v>
      </c>
      <c r="B184" s="89"/>
      <c r="C184" s="89"/>
      <c r="D184" s="30"/>
      <c r="E184" s="30"/>
      <c r="F184" s="30"/>
      <c r="G184" s="30"/>
      <c r="H184" s="30"/>
      <c r="I184" s="30"/>
      <c r="J184" s="30"/>
      <c r="K184" s="30"/>
      <c r="L184" s="30"/>
      <c r="M184" s="30"/>
      <c r="N184" s="63"/>
      <c r="O184" s="30"/>
      <c r="P184" s="30"/>
      <c r="Q184" s="30"/>
      <c r="R184" s="30"/>
      <c r="S184" s="30"/>
      <c r="T184" s="30"/>
      <c r="U184" s="30"/>
      <c r="V184" s="30"/>
      <c r="W184" s="30"/>
      <c r="X184" s="30"/>
      <c r="Y184" s="30"/>
      <c r="Z184" s="30"/>
      <c r="AA184" s="30"/>
      <c r="AB184" s="30"/>
      <c r="AC184" s="30"/>
      <c r="AD184" s="30"/>
      <c r="AE184" s="64"/>
      <c r="AF184" s="31"/>
      <c r="AG184" s="31"/>
      <c r="AH184" s="31"/>
      <c r="AI184" s="31"/>
      <c r="AJ184" s="31"/>
      <c r="AK184" s="31"/>
      <c r="AL184" s="31"/>
      <c r="AM184" s="31"/>
      <c r="AN184" s="31"/>
      <c r="AO184" s="31"/>
    </row>
    <row r="185" spans="1:41" s="41" customFormat="1" ht="30" customHeight="1" x14ac:dyDescent="0.35">
      <c r="A185" s="66" t="s">
        <v>244</v>
      </c>
      <c r="B185" s="89"/>
      <c r="C185" s="89"/>
      <c r="D185" s="30"/>
      <c r="E185" s="30"/>
      <c r="F185" s="30"/>
      <c r="G185" s="30"/>
      <c r="H185" s="30"/>
      <c r="I185" s="30"/>
      <c r="J185" s="30"/>
      <c r="K185" s="30"/>
      <c r="L185" s="30"/>
      <c r="M185" s="30"/>
      <c r="N185" s="63"/>
      <c r="O185" s="30"/>
      <c r="P185" s="30"/>
      <c r="Q185" s="30"/>
      <c r="R185" s="30"/>
      <c r="S185" s="30"/>
      <c r="T185" s="30"/>
      <c r="U185" s="30"/>
      <c r="V185" s="30"/>
      <c r="W185" s="30"/>
      <c r="X185" s="30"/>
      <c r="Y185" s="30"/>
      <c r="Z185" s="30"/>
      <c r="AA185" s="30"/>
      <c r="AB185" s="30"/>
      <c r="AC185" s="30"/>
      <c r="AD185" s="30"/>
      <c r="AE185" s="64"/>
      <c r="AF185" s="31"/>
      <c r="AG185" s="31"/>
      <c r="AH185" s="31"/>
      <c r="AI185" s="31"/>
      <c r="AJ185" s="31"/>
      <c r="AK185" s="31"/>
      <c r="AL185" s="31"/>
      <c r="AM185" s="31"/>
      <c r="AN185" s="31"/>
      <c r="AO185" s="31"/>
    </row>
    <row r="186" spans="1:41" s="171" customFormat="1" ht="20.25" customHeight="1" x14ac:dyDescent="0.35">
      <c r="A186" s="186" t="s">
        <v>186</v>
      </c>
    </row>
    <row r="187" spans="1:41" s="148" customFormat="1" ht="15" customHeight="1" x14ac:dyDescent="0.35">
      <c r="A187" s="187"/>
      <c r="B187" s="291" t="s">
        <v>53</v>
      </c>
      <c r="C187" s="291"/>
      <c r="D187" s="291"/>
      <c r="E187" s="291"/>
      <c r="F187" s="291"/>
      <c r="G187" s="291"/>
      <c r="H187" s="291"/>
      <c r="I187" s="291"/>
      <c r="J187" s="291"/>
      <c r="K187" s="291"/>
      <c r="L187" s="291"/>
      <c r="M187" s="291"/>
      <c r="N187" s="292"/>
      <c r="O187" s="293" t="s">
        <v>54</v>
      </c>
      <c r="P187" s="291"/>
      <c r="Q187" s="291"/>
      <c r="R187" s="291"/>
      <c r="S187" s="291"/>
      <c r="T187" s="291"/>
      <c r="U187" s="291"/>
      <c r="V187" s="291"/>
      <c r="W187" s="291"/>
      <c r="X187" s="291"/>
      <c r="Y187" s="291"/>
      <c r="Z187" s="291"/>
      <c r="AA187" s="291"/>
      <c r="AB187" s="292"/>
      <c r="AC187" s="293" t="s">
        <v>60</v>
      </c>
      <c r="AD187" s="291"/>
      <c r="AE187" s="291"/>
      <c r="AF187" s="291"/>
      <c r="AG187" s="291"/>
      <c r="AH187" s="291"/>
      <c r="AI187" s="291"/>
      <c r="AJ187" s="291"/>
      <c r="AK187" s="291"/>
      <c r="AL187" s="291"/>
      <c r="AM187" s="291"/>
      <c r="AN187" s="291"/>
      <c r="AO187" s="291"/>
    </row>
    <row r="188" spans="1:41" s="148" customFormat="1" ht="44.15" customHeight="1" x14ac:dyDescent="0.35">
      <c r="A188" s="147" t="s">
        <v>28</v>
      </c>
      <c r="B188" s="55" t="s">
        <v>157</v>
      </c>
      <c r="C188" s="55" t="s">
        <v>158</v>
      </c>
      <c r="D188" s="55" t="s">
        <v>159</v>
      </c>
      <c r="E188" s="55" t="s">
        <v>160</v>
      </c>
      <c r="F188" s="55" t="s">
        <v>161</v>
      </c>
      <c r="G188" s="55" t="s">
        <v>162</v>
      </c>
      <c r="H188" s="55" t="s">
        <v>163</v>
      </c>
      <c r="I188" s="55" t="s">
        <v>164</v>
      </c>
      <c r="J188" s="55" t="s">
        <v>165</v>
      </c>
      <c r="K188" s="55" t="s">
        <v>166</v>
      </c>
      <c r="L188" s="55" t="s">
        <v>167</v>
      </c>
      <c r="M188" s="55" t="s">
        <v>168</v>
      </c>
      <c r="N188" s="55" t="s">
        <v>153</v>
      </c>
      <c r="O188" s="254" t="s">
        <v>169</v>
      </c>
      <c r="P188" s="254" t="s">
        <v>170</v>
      </c>
      <c r="Q188" s="255" t="s">
        <v>171</v>
      </c>
      <c r="R188" s="256" t="s">
        <v>172</v>
      </c>
      <c r="S188" s="257" t="s">
        <v>173</v>
      </c>
      <c r="T188" s="254" t="s">
        <v>174</v>
      </c>
      <c r="U188" s="254" t="s">
        <v>175</v>
      </c>
      <c r="V188" s="254" t="s">
        <v>176</v>
      </c>
      <c r="W188" s="254" t="s">
        <v>177</v>
      </c>
      <c r="X188" s="254" t="s">
        <v>178</v>
      </c>
      <c r="Y188" s="254" t="s">
        <v>179</v>
      </c>
      <c r="Z188" s="254" t="s">
        <v>180</v>
      </c>
      <c r="AA188" s="254" t="s">
        <v>181</v>
      </c>
      <c r="AB188" s="254" t="s">
        <v>154</v>
      </c>
      <c r="AC188" s="55" t="s">
        <v>61</v>
      </c>
      <c r="AD188" s="55" t="s">
        <v>62</v>
      </c>
      <c r="AE188" s="55" t="s">
        <v>63</v>
      </c>
      <c r="AF188" s="55" t="s">
        <v>64</v>
      </c>
      <c r="AG188" s="55" t="s">
        <v>65</v>
      </c>
      <c r="AH188" s="55" t="s">
        <v>66</v>
      </c>
      <c r="AI188" s="55" t="s">
        <v>67</v>
      </c>
      <c r="AJ188" s="55" t="s">
        <v>68</v>
      </c>
      <c r="AK188" s="55" t="s">
        <v>69</v>
      </c>
      <c r="AL188" s="55" t="s">
        <v>70</v>
      </c>
      <c r="AM188" s="55" t="s">
        <v>71</v>
      </c>
      <c r="AN188" s="55" t="s">
        <v>72</v>
      </c>
      <c r="AO188" s="143" t="s">
        <v>73</v>
      </c>
    </row>
    <row r="189" spans="1:41" s="171" customFormat="1" ht="15" customHeight="1" x14ac:dyDescent="0.35">
      <c r="A189" s="172" t="s">
        <v>40</v>
      </c>
      <c r="B189" s="173">
        <v>137718</v>
      </c>
      <c r="C189" s="173">
        <v>114293</v>
      </c>
      <c r="D189" s="174">
        <v>131841</v>
      </c>
      <c r="E189" s="174">
        <v>127729</v>
      </c>
      <c r="F189" s="174">
        <v>137012</v>
      </c>
      <c r="G189" s="174">
        <v>120545</v>
      </c>
      <c r="H189" s="174">
        <v>127028</v>
      </c>
      <c r="I189" s="174">
        <v>116193</v>
      </c>
      <c r="J189" s="174">
        <v>123186</v>
      </c>
      <c r="K189" s="174">
        <v>141971</v>
      </c>
      <c r="L189" s="174">
        <v>128005</v>
      </c>
      <c r="M189" s="174">
        <v>113880</v>
      </c>
      <c r="N189" s="174">
        <f t="shared" ref="N189:N193" si="239">SUM(B189:M189)/12</f>
        <v>126616.75</v>
      </c>
      <c r="O189" s="174">
        <v>129804</v>
      </c>
      <c r="P189" s="175">
        <v>107892</v>
      </c>
      <c r="Q189" s="175">
        <v>110990</v>
      </c>
      <c r="R189" s="175">
        <v>122398</v>
      </c>
      <c r="S189" s="175">
        <v>124540</v>
      </c>
      <c r="T189" s="175">
        <v>119241</v>
      </c>
      <c r="U189" s="175">
        <v>133652</v>
      </c>
      <c r="V189" s="175">
        <v>140321</v>
      </c>
      <c r="W189" s="175">
        <v>132527</v>
      </c>
      <c r="X189" s="175">
        <v>124580</v>
      </c>
      <c r="Y189" s="175">
        <v>131808</v>
      </c>
      <c r="Z189" s="175">
        <v>122830</v>
      </c>
      <c r="AA189" s="175">
        <v>152339</v>
      </c>
      <c r="AB189" s="176">
        <f t="shared" ref="AB189:AB193" si="240">SUM(O189:AA189)/13</f>
        <v>127147.84615384616</v>
      </c>
      <c r="AC189" s="132">
        <f t="shared" ref="AC189:AC193" si="241">(O189-D189)/D189</f>
        <v>-1.5450428925751474E-2</v>
      </c>
      <c r="AD189" s="132">
        <f t="shared" ref="AD189:AD193" si="242">(P189-E189)/E189</f>
        <v>-0.15530537309459871</v>
      </c>
      <c r="AE189" s="132">
        <f t="shared" ref="AE189:AE193" si="243">(Q189-F189)/F189</f>
        <v>-0.18992497007561382</v>
      </c>
      <c r="AF189" s="132">
        <f t="shared" ref="AF189:AF193" si="244">(R189-G189)/G189</f>
        <v>1.5371852835040856E-2</v>
      </c>
      <c r="AG189" s="132">
        <f t="shared" ref="AG189:AG193" si="245">(S189-H189)/H189</f>
        <v>-1.9586232956513523E-2</v>
      </c>
      <c r="AH189" s="132">
        <f t="shared" ref="AH189:AH193" si="246">(T189-I189)/I189</f>
        <v>2.6232217087087863E-2</v>
      </c>
      <c r="AI189" s="132">
        <f t="shared" ref="AI189:AI193" si="247">(U189-J189)/J189</f>
        <v>8.4960953355089047E-2</v>
      </c>
      <c r="AJ189" s="132">
        <f t="shared" ref="AJ189:AJ193" si="248">(V189-K189)/K189</f>
        <v>-1.1622091835656578E-2</v>
      </c>
      <c r="AK189" s="132">
        <f t="shared" ref="AK189" si="249">(W189-L189)/L189</f>
        <v>3.5326745049021523E-2</v>
      </c>
      <c r="AL189" s="132">
        <f t="shared" ref="AL189" si="250">(X189-M189)/M189</f>
        <v>9.3958552862662456E-2</v>
      </c>
      <c r="AM189" s="132">
        <f t="shared" ref="AM189" si="251">(Y189-B189)/B189</f>
        <v>-4.2913780333725442E-2</v>
      </c>
      <c r="AN189" s="132">
        <f t="shared" ref="AN189" si="252">(Z189-C189)/C189</f>
        <v>7.4693988258248536E-2</v>
      </c>
      <c r="AO189" s="133">
        <f>(AA189-D189)/D189</f>
        <v>0.15547515567994782</v>
      </c>
    </row>
    <row r="190" spans="1:41" s="171" customFormat="1" ht="15" customHeight="1" x14ac:dyDescent="0.35">
      <c r="A190" s="172" t="s">
        <v>41</v>
      </c>
      <c r="B190" s="178" t="s">
        <v>56</v>
      </c>
      <c r="C190" s="178" t="s">
        <v>56</v>
      </c>
      <c r="D190" s="126" t="s">
        <v>56</v>
      </c>
      <c r="E190" s="126" t="s">
        <v>56</v>
      </c>
      <c r="F190" s="126" t="s">
        <v>56</v>
      </c>
      <c r="G190" s="126" t="s">
        <v>56</v>
      </c>
      <c r="H190" s="126" t="s">
        <v>56</v>
      </c>
      <c r="I190" s="126" t="s">
        <v>56</v>
      </c>
      <c r="J190" s="126" t="s">
        <v>56</v>
      </c>
      <c r="K190" s="126" t="s">
        <v>56</v>
      </c>
      <c r="L190" s="126" t="s">
        <v>56</v>
      </c>
      <c r="M190" s="126" t="s">
        <v>56</v>
      </c>
      <c r="N190" s="126" t="s">
        <v>56</v>
      </c>
      <c r="O190" s="126" t="s">
        <v>56</v>
      </c>
      <c r="P190" s="152" t="s">
        <v>56</v>
      </c>
      <c r="Q190" s="152" t="s">
        <v>56</v>
      </c>
      <c r="R190" s="152" t="s">
        <v>56</v>
      </c>
      <c r="S190" s="152" t="s">
        <v>56</v>
      </c>
      <c r="T190" s="152" t="s">
        <v>56</v>
      </c>
      <c r="U190" s="152" t="s">
        <v>56</v>
      </c>
      <c r="V190" s="152" t="s">
        <v>56</v>
      </c>
      <c r="W190" s="152" t="s">
        <v>56</v>
      </c>
      <c r="X190" s="152" t="s">
        <v>56</v>
      </c>
      <c r="Y190" s="152" t="s">
        <v>56</v>
      </c>
      <c r="Z190" s="152" t="s">
        <v>56</v>
      </c>
      <c r="AA190" s="152" t="s">
        <v>56</v>
      </c>
      <c r="AB190" s="125" t="s">
        <v>56</v>
      </c>
      <c r="AC190" s="132" t="s">
        <v>56</v>
      </c>
      <c r="AD190" s="132" t="s">
        <v>56</v>
      </c>
      <c r="AE190" s="132" t="s">
        <v>56</v>
      </c>
      <c r="AF190" s="132" t="s">
        <v>56</v>
      </c>
      <c r="AG190" s="132" t="s">
        <v>56</v>
      </c>
      <c r="AH190" s="132" t="s">
        <v>56</v>
      </c>
      <c r="AI190" s="132" t="s">
        <v>56</v>
      </c>
      <c r="AJ190" s="132" t="s">
        <v>56</v>
      </c>
      <c r="AK190" s="132" t="s">
        <v>56</v>
      </c>
      <c r="AL190" s="132" t="s">
        <v>56</v>
      </c>
      <c r="AM190" s="132" t="s">
        <v>56</v>
      </c>
      <c r="AN190" s="132" t="s">
        <v>56</v>
      </c>
      <c r="AO190" s="133" t="s">
        <v>56</v>
      </c>
    </row>
    <row r="191" spans="1:41" s="171" customFormat="1" ht="15" customHeight="1" x14ac:dyDescent="0.35">
      <c r="A191" s="172" t="s">
        <v>29</v>
      </c>
      <c r="B191" s="173">
        <v>783</v>
      </c>
      <c r="C191" s="173">
        <v>644</v>
      </c>
      <c r="D191" s="174">
        <v>607</v>
      </c>
      <c r="E191" s="174">
        <v>757</v>
      </c>
      <c r="F191" s="174">
        <v>849</v>
      </c>
      <c r="G191" s="174">
        <v>639</v>
      </c>
      <c r="H191" s="174">
        <v>631</v>
      </c>
      <c r="I191" s="174">
        <v>579</v>
      </c>
      <c r="J191" s="174">
        <v>689</v>
      </c>
      <c r="K191" s="174">
        <v>674</v>
      </c>
      <c r="L191" s="174">
        <v>584</v>
      </c>
      <c r="M191" s="174">
        <v>494</v>
      </c>
      <c r="N191" s="174">
        <f t="shared" si="239"/>
        <v>660.83333333333337</v>
      </c>
      <c r="O191" s="174">
        <v>503</v>
      </c>
      <c r="P191" s="174">
        <v>356</v>
      </c>
      <c r="Q191" s="174">
        <v>393</v>
      </c>
      <c r="R191" s="174">
        <v>464</v>
      </c>
      <c r="S191" s="174">
        <v>559</v>
      </c>
      <c r="T191" s="174">
        <v>490</v>
      </c>
      <c r="U191" s="174">
        <v>539</v>
      </c>
      <c r="V191" s="174">
        <v>566</v>
      </c>
      <c r="W191" s="174">
        <v>519</v>
      </c>
      <c r="X191" s="174">
        <v>448</v>
      </c>
      <c r="Y191" s="174">
        <v>527</v>
      </c>
      <c r="Z191" s="174">
        <v>540</v>
      </c>
      <c r="AA191" s="174">
        <v>643</v>
      </c>
      <c r="AB191" s="176">
        <f t="shared" si="240"/>
        <v>503.61538461538464</v>
      </c>
      <c r="AC191" s="132">
        <f t="shared" si="241"/>
        <v>-0.17133443163097201</v>
      </c>
      <c r="AD191" s="132">
        <f t="shared" si="242"/>
        <v>-0.52972258916776749</v>
      </c>
      <c r="AE191" s="132">
        <f t="shared" si="243"/>
        <v>-0.53710247349823326</v>
      </c>
      <c r="AF191" s="132">
        <f t="shared" si="244"/>
        <v>-0.27386541471048514</v>
      </c>
      <c r="AG191" s="132">
        <f t="shared" si="245"/>
        <v>-0.11410459587955626</v>
      </c>
      <c r="AH191" s="132">
        <f t="shared" si="246"/>
        <v>-0.153713298791019</v>
      </c>
      <c r="AI191" s="132">
        <f t="shared" si="247"/>
        <v>-0.21770682148040638</v>
      </c>
      <c r="AJ191" s="132">
        <f t="shared" si="248"/>
        <v>-0.16023738872403562</v>
      </c>
      <c r="AK191" s="132">
        <f t="shared" ref="AK191" si="253">(W191-L191)/L191</f>
        <v>-0.1113013698630137</v>
      </c>
      <c r="AL191" s="132">
        <f t="shared" ref="AL191" si="254">(X191-M191)/M191</f>
        <v>-9.3117408906882596E-2</v>
      </c>
      <c r="AM191" s="132">
        <f t="shared" ref="AM191" si="255">(Y191-B191)/B191</f>
        <v>-0.3269476372924649</v>
      </c>
      <c r="AN191" s="132">
        <f t="shared" ref="AN191" si="256">(Z191-C191)/C191</f>
        <v>-0.16149068322981366</v>
      </c>
      <c r="AO191" s="133">
        <f>(AA191-D191)/D191</f>
        <v>5.9308072487644151E-2</v>
      </c>
    </row>
    <row r="192" spans="1:41" s="171" customFormat="1" ht="15" customHeight="1" x14ac:dyDescent="0.35">
      <c r="A192" s="172" t="s">
        <v>42</v>
      </c>
      <c r="B192" s="178" t="s">
        <v>56</v>
      </c>
      <c r="C192" s="178" t="s">
        <v>56</v>
      </c>
      <c r="D192" s="126" t="s">
        <v>56</v>
      </c>
      <c r="E192" s="126" t="s">
        <v>56</v>
      </c>
      <c r="F192" s="126" t="s">
        <v>56</v>
      </c>
      <c r="G192" s="126" t="s">
        <v>56</v>
      </c>
      <c r="H192" s="126" t="s">
        <v>56</v>
      </c>
      <c r="I192" s="126" t="s">
        <v>56</v>
      </c>
      <c r="J192" s="126" t="s">
        <v>56</v>
      </c>
      <c r="K192" s="126" t="s">
        <v>56</v>
      </c>
      <c r="L192" s="126" t="s">
        <v>56</v>
      </c>
      <c r="M192" s="126" t="s">
        <v>56</v>
      </c>
      <c r="N192" s="126" t="s">
        <v>56</v>
      </c>
      <c r="O192" s="132" t="s">
        <v>56</v>
      </c>
      <c r="P192" s="152" t="s">
        <v>56</v>
      </c>
      <c r="Q192" s="152" t="s">
        <v>56</v>
      </c>
      <c r="R192" s="152" t="s">
        <v>56</v>
      </c>
      <c r="S192" s="152" t="s">
        <v>56</v>
      </c>
      <c r="T192" s="152" t="s">
        <v>56</v>
      </c>
      <c r="U192" s="152" t="s">
        <v>56</v>
      </c>
      <c r="V192" s="152" t="s">
        <v>56</v>
      </c>
      <c r="W192" s="152" t="s">
        <v>56</v>
      </c>
      <c r="X192" s="152" t="s">
        <v>56</v>
      </c>
      <c r="Y192" s="152" t="s">
        <v>56</v>
      </c>
      <c r="Z192" s="152" t="s">
        <v>56</v>
      </c>
      <c r="AA192" s="152" t="s">
        <v>56</v>
      </c>
      <c r="AB192" s="125" t="s">
        <v>56</v>
      </c>
      <c r="AC192" s="132" t="s">
        <v>56</v>
      </c>
      <c r="AD192" s="132" t="s">
        <v>56</v>
      </c>
      <c r="AE192" s="132" t="s">
        <v>56</v>
      </c>
      <c r="AF192" s="132" t="s">
        <v>56</v>
      </c>
      <c r="AG192" s="132" t="s">
        <v>56</v>
      </c>
      <c r="AH192" s="132" t="s">
        <v>56</v>
      </c>
      <c r="AI192" s="132" t="s">
        <v>56</v>
      </c>
      <c r="AJ192" s="132" t="s">
        <v>56</v>
      </c>
      <c r="AK192" s="132" t="s">
        <v>56</v>
      </c>
      <c r="AL192" s="132" t="s">
        <v>56</v>
      </c>
      <c r="AM192" s="132" t="s">
        <v>56</v>
      </c>
      <c r="AN192" s="132" t="s">
        <v>56</v>
      </c>
      <c r="AO192" s="133" t="s">
        <v>56</v>
      </c>
    </row>
    <row r="193" spans="1:41" s="171" customFormat="1" ht="15" customHeight="1" x14ac:dyDescent="0.35">
      <c r="A193" s="249" t="s">
        <v>31</v>
      </c>
      <c r="B193" s="250">
        <v>15202</v>
      </c>
      <c r="C193" s="250">
        <v>10760</v>
      </c>
      <c r="D193" s="251">
        <v>10997</v>
      </c>
      <c r="E193" s="251">
        <v>11644</v>
      </c>
      <c r="F193" s="251">
        <v>12727</v>
      </c>
      <c r="G193" s="251">
        <v>11657</v>
      </c>
      <c r="H193" s="251">
        <v>10919</v>
      </c>
      <c r="I193" s="251">
        <v>10066</v>
      </c>
      <c r="J193" s="251">
        <v>11518</v>
      </c>
      <c r="K193" s="251">
        <v>85636</v>
      </c>
      <c r="L193" s="251">
        <v>64398</v>
      </c>
      <c r="M193" s="251">
        <v>20407</v>
      </c>
      <c r="N193" s="251">
        <f t="shared" si="239"/>
        <v>22994.25</v>
      </c>
      <c r="O193" s="251">
        <v>9091</v>
      </c>
      <c r="P193" s="251">
        <v>5732</v>
      </c>
      <c r="Q193" s="251">
        <v>6384</v>
      </c>
      <c r="R193" s="251">
        <v>7444</v>
      </c>
      <c r="S193" s="251">
        <v>8105</v>
      </c>
      <c r="T193" s="251">
        <v>8055</v>
      </c>
      <c r="U193" s="251">
        <v>9420</v>
      </c>
      <c r="V193" s="251">
        <v>98598</v>
      </c>
      <c r="W193" s="251">
        <v>44099</v>
      </c>
      <c r="X193" s="251">
        <v>15035</v>
      </c>
      <c r="Y193" s="251">
        <v>10493</v>
      </c>
      <c r="Z193" s="251">
        <v>8950</v>
      </c>
      <c r="AA193" s="251">
        <v>9450</v>
      </c>
      <c r="AB193" s="252">
        <f t="shared" si="240"/>
        <v>18527.384615384617</v>
      </c>
      <c r="AC193" s="179">
        <f t="shared" si="241"/>
        <v>-0.17331999636264436</v>
      </c>
      <c r="AD193" s="179">
        <f t="shared" si="242"/>
        <v>-0.50772930264513916</v>
      </c>
      <c r="AE193" s="179">
        <f t="shared" si="243"/>
        <v>-0.49838925119823996</v>
      </c>
      <c r="AF193" s="179">
        <f t="shared" si="244"/>
        <v>-0.36141374281547567</v>
      </c>
      <c r="AG193" s="179">
        <f t="shared" si="245"/>
        <v>-0.25771590805018774</v>
      </c>
      <c r="AH193" s="179">
        <f t="shared" si="246"/>
        <v>-0.19978144247963442</v>
      </c>
      <c r="AI193" s="179">
        <f t="shared" si="247"/>
        <v>-0.18214967876367424</v>
      </c>
      <c r="AJ193" s="179">
        <f t="shared" si="248"/>
        <v>0.1513615769069083</v>
      </c>
      <c r="AK193" s="179">
        <f t="shared" ref="AK193" si="257">(W193-L193)/L193</f>
        <v>-0.31521165253579303</v>
      </c>
      <c r="AL193" s="179">
        <f t="shared" ref="AL193" si="258">(X193-M193)/M193</f>
        <v>-0.2632430048512765</v>
      </c>
      <c r="AM193" s="179">
        <f t="shared" ref="AM193" si="259">(Y193-B193)/B193</f>
        <v>-0.30976187343770556</v>
      </c>
      <c r="AN193" s="179">
        <f t="shared" ref="AN193" si="260">(Z193-C193)/C193</f>
        <v>-0.16821561338289961</v>
      </c>
      <c r="AO193" s="253">
        <f>(AA193-D193)/D193</f>
        <v>-0.14067472947167409</v>
      </c>
    </row>
    <row r="194" spans="1:41" s="41" customFormat="1" ht="17.25" customHeight="1" x14ac:dyDescent="0.35">
      <c r="A194" s="59" t="s">
        <v>32</v>
      </c>
      <c r="B194" s="59"/>
      <c r="C194" s="59"/>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row>
    <row r="195" spans="1:41" s="41" customFormat="1" ht="12" customHeight="1" x14ac:dyDescent="0.35">
      <c r="A195" s="180" t="s">
        <v>38</v>
      </c>
      <c r="B195" s="89"/>
      <c r="C195" s="89"/>
      <c r="D195" s="30"/>
      <c r="E195" s="30"/>
      <c r="F195" s="30"/>
      <c r="G195" s="30"/>
      <c r="H195" s="30"/>
      <c r="I195" s="30"/>
      <c r="J195" s="30"/>
      <c r="K195" s="30"/>
      <c r="L195" s="30"/>
      <c r="M195" s="30"/>
      <c r="N195" s="64"/>
      <c r="O195" s="30"/>
      <c r="P195" s="30"/>
      <c r="Q195" s="30"/>
      <c r="R195" s="30"/>
      <c r="S195" s="30"/>
      <c r="T195" s="30"/>
      <c r="U195" s="30"/>
      <c r="V195" s="30"/>
      <c r="W195" s="30"/>
      <c r="X195" s="30"/>
      <c r="Y195" s="30"/>
      <c r="Z195" s="30"/>
      <c r="AA195" s="30"/>
      <c r="AB195" s="30"/>
      <c r="AC195" s="30"/>
      <c r="AD195" s="30"/>
      <c r="AE195" s="64"/>
      <c r="AF195" s="170"/>
      <c r="AG195" s="170"/>
      <c r="AH195" s="170"/>
      <c r="AI195" s="170"/>
      <c r="AJ195" s="170"/>
      <c r="AK195" s="170"/>
      <c r="AL195" s="170"/>
      <c r="AM195" s="170"/>
      <c r="AN195" s="170"/>
      <c r="AO195" s="170"/>
    </row>
    <row r="196" spans="1:41" s="41" customFormat="1" ht="12" customHeight="1" x14ac:dyDescent="0.35">
      <c r="A196" s="180" t="s">
        <v>33</v>
      </c>
      <c r="B196" s="89"/>
      <c r="C196" s="89"/>
      <c r="D196" s="30"/>
      <c r="E196" s="30"/>
      <c r="F196" s="30"/>
      <c r="G196" s="30"/>
      <c r="H196" s="30"/>
      <c r="I196" s="30"/>
      <c r="J196" s="30"/>
      <c r="K196" s="30"/>
      <c r="L196" s="30"/>
      <c r="M196" s="30"/>
      <c r="N196" s="64"/>
      <c r="O196" s="30"/>
      <c r="P196" s="30"/>
      <c r="Q196" s="30"/>
      <c r="R196" s="30"/>
      <c r="S196" s="30"/>
      <c r="T196" s="30"/>
      <c r="U196" s="30"/>
      <c r="V196" s="30"/>
      <c r="W196" s="30"/>
      <c r="X196" s="30"/>
      <c r="Y196" s="30"/>
      <c r="Z196" s="30"/>
      <c r="AA196" s="30"/>
      <c r="AB196" s="30"/>
      <c r="AC196" s="30"/>
      <c r="AD196" s="30"/>
      <c r="AE196" s="64"/>
      <c r="AF196" s="170"/>
      <c r="AG196" s="170"/>
      <c r="AH196" s="170"/>
      <c r="AI196" s="170"/>
      <c r="AJ196" s="170"/>
      <c r="AK196" s="170"/>
      <c r="AL196" s="170"/>
      <c r="AM196" s="170"/>
      <c r="AN196" s="170"/>
      <c r="AO196" s="170"/>
    </row>
    <row r="197" spans="1:41" s="41" customFormat="1" ht="12" customHeight="1" x14ac:dyDescent="0.35">
      <c r="A197" s="180" t="s">
        <v>34</v>
      </c>
      <c r="B197" s="89"/>
      <c r="C197" s="89"/>
      <c r="D197" s="30"/>
      <c r="E197" s="30"/>
      <c r="F197" s="30"/>
      <c r="G197" s="30"/>
      <c r="H197" s="30"/>
      <c r="I197" s="30"/>
      <c r="J197" s="30"/>
      <c r="K197" s="30"/>
      <c r="L197" s="30"/>
      <c r="M197" s="30"/>
      <c r="N197" s="64"/>
      <c r="O197" s="30"/>
      <c r="P197" s="30"/>
      <c r="Q197" s="30"/>
      <c r="R197" s="30"/>
      <c r="S197" s="30"/>
      <c r="T197" s="30"/>
      <c r="U197" s="30"/>
      <c r="V197" s="30"/>
      <c r="W197" s="30"/>
      <c r="X197" s="30"/>
      <c r="Y197" s="30"/>
      <c r="Z197" s="30"/>
      <c r="AA197" s="30"/>
      <c r="AB197" s="30"/>
      <c r="AC197" s="30"/>
      <c r="AD197" s="30"/>
      <c r="AE197" s="64"/>
      <c r="AF197" s="170"/>
      <c r="AG197" s="170"/>
      <c r="AH197" s="170"/>
      <c r="AI197" s="170"/>
      <c r="AJ197" s="170"/>
      <c r="AK197" s="170"/>
      <c r="AL197" s="170"/>
      <c r="AM197" s="170"/>
      <c r="AN197" s="170"/>
      <c r="AO197" s="170"/>
    </row>
    <row r="198" spans="1:41" s="41" customFormat="1" ht="12" customHeight="1" x14ac:dyDescent="0.35">
      <c r="A198" s="180" t="s">
        <v>51</v>
      </c>
      <c r="B198" s="89"/>
      <c r="C198" s="89"/>
      <c r="D198" s="30"/>
      <c r="E198" s="30"/>
      <c r="F198" s="30"/>
      <c r="G198" s="30"/>
      <c r="H198" s="30"/>
      <c r="I198" s="30"/>
      <c r="J198" s="30"/>
      <c r="K198" s="30"/>
      <c r="L198" s="30"/>
      <c r="M198" s="30"/>
      <c r="N198" s="64"/>
      <c r="O198" s="30"/>
      <c r="P198" s="30"/>
      <c r="Q198" s="30"/>
      <c r="R198" s="30"/>
      <c r="S198" s="30"/>
      <c r="T198" s="30"/>
      <c r="U198" s="30"/>
      <c r="V198" s="30"/>
      <c r="W198" s="30"/>
      <c r="X198" s="30"/>
      <c r="Y198" s="30"/>
      <c r="Z198" s="30"/>
      <c r="AA198" s="30"/>
      <c r="AB198" s="30"/>
      <c r="AC198" s="30"/>
      <c r="AD198" s="30"/>
      <c r="AE198" s="64"/>
      <c r="AF198" s="170"/>
      <c r="AG198" s="170"/>
      <c r="AH198" s="170"/>
      <c r="AI198" s="170"/>
      <c r="AJ198" s="170"/>
      <c r="AK198" s="170"/>
      <c r="AL198" s="170"/>
      <c r="AM198" s="170"/>
      <c r="AN198" s="170"/>
      <c r="AO198" s="170"/>
    </row>
    <row r="199" spans="1:41" s="41" customFormat="1" ht="12" customHeight="1" x14ac:dyDescent="0.35">
      <c r="A199" s="285" t="s">
        <v>136</v>
      </c>
      <c r="B199" s="285"/>
      <c r="C199" s="285"/>
      <c r="D199" s="285"/>
      <c r="E199" s="181"/>
      <c r="F199" s="181"/>
      <c r="G199" s="181"/>
      <c r="H199" s="182"/>
      <c r="I199" s="182"/>
      <c r="J199" s="182"/>
      <c r="K199" s="182"/>
      <c r="L199" s="182"/>
      <c r="M199" s="182"/>
      <c r="N199" s="63"/>
      <c r="O199" s="182"/>
      <c r="P199" s="182"/>
      <c r="Q199" s="182"/>
      <c r="R199" s="182"/>
      <c r="S199" s="182"/>
      <c r="T199" s="182"/>
      <c r="U199" s="182"/>
      <c r="V199" s="182"/>
      <c r="W199" s="182"/>
      <c r="X199" s="182"/>
      <c r="Y199" s="182"/>
      <c r="Z199" s="182"/>
      <c r="AA199" s="182"/>
      <c r="AB199" s="182"/>
      <c r="AC199" s="182"/>
      <c r="AD199" s="182"/>
      <c r="AE199" s="64"/>
      <c r="AF199" s="183"/>
      <c r="AG199" s="183"/>
      <c r="AH199" s="183"/>
      <c r="AI199" s="183"/>
      <c r="AJ199" s="183"/>
      <c r="AK199" s="183"/>
      <c r="AL199" s="183"/>
      <c r="AM199" s="183"/>
      <c r="AN199" s="183"/>
      <c r="AO199" s="183"/>
    </row>
    <row r="200" spans="1:41" s="41" customFormat="1" ht="12" customHeight="1" x14ac:dyDescent="0.35">
      <c r="A200" s="180" t="s">
        <v>57</v>
      </c>
      <c r="B200" s="89"/>
      <c r="C200" s="89"/>
      <c r="D200" s="30"/>
      <c r="E200" s="30"/>
      <c r="F200" s="30"/>
      <c r="G200" s="30"/>
      <c r="H200" s="30"/>
      <c r="I200" s="30"/>
      <c r="J200" s="30"/>
      <c r="K200" s="30"/>
      <c r="L200" s="30"/>
      <c r="M200" s="30"/>
      <c r="N200" s="64"/>
      <c r="O200" s="30"/>
      <c r="P200" s="30"/>
      <c r="Q200" s="30"/>
      <c r="R200" s="30"/>
      <c r="S200" s="30"/>
      <c r="T200" s="30"/>
      <c r="U200" s="30"/>
      <c r="V200" s="30"/>
      <c r="W200" s="30"/>
      <c r="X200" s="30"/>
      <c r="Y200" s="30"/>
      <c r="Z200" s="30"/>
      <c r="AA200" s="30"/>
      <c r="AB200" s="30"/>
      <c r="AC200" s="30"/>
      <c r="AD200" s="30"/>
      <c r="AE200" s="64"/>
      <c r="AF200" s="170"/>
      <c r="AG200" s="170"/>
      <c r="AH200" s="170"/>
      <c r="AI200" s="170"/>
      <c r="AJ200" s="170"/>
      <c r="AK200" s="170"/>
      <c r="AL200" s="170"/>
      <c r="AM200" s="170"/>
      <c r="AN200" s="170"/>
      <c r="AO200" s="170"/>
    </row>
    <row r="201" spans="1:41" s="41" customFormat="1" ht="12" customHeight="1" x14ac:dyDescent="0.35">
      <c r="A201" s="89" t="s">
        <v>242</v>
      </c>
      <c r="B201" s="89"/>
      <c r="C201" s="89"/>
      <c r="D201" s="30"/>
      <c r="E201" s="30"/>
      <c r="F201" s="30"/>
      <c r="G201" s="30"/>
      <c r="H201" s="30"/>
      <c r="I201" s="30"/>
      <c r="J201" s="30"/>
      <c r="K201" s="30"/>
      <c r="L201" s="30"/>
      <c r="M201" s="30"/>
      <c r="N201" s="64"/>
      <c r="O201" s="30"/>
      <c r="P201" s="30"/>
      <c r="Q201" s="30"/>
      <c r="R201" s="30"/>
      <c r="S201" s="30"/>
      <c r="T201" s="30"/>
      <c r="U201" s="30"/>
      <c r="V201" s="30"/>
      <c r="W201" s="30"/>
      <c r="X201" s="30"/>
      <c r="Y201" s="30"/>
      <c r="Z201" s="30"/>
      <c r="AA201" s="30"/>
      <c r="AB201" s="30"/>
      <c r="AC201" s="30"/>
      <c r="AD201" s="30"/>
      <c r="AE201" s="64"/>
      <c r="AF201" s="170"/>
      <c r="AG201" s="170"/>
      <c r="AH201" s="170"/>
      <c r="AI201" s="170"/>
      <c r="AJ201" s="170"/>
      <c r="AK201" s="170"/>
      <c r="AL201" s="170"/>
      <c r="AM201" s="170"/>
      <c r="AN201" s="170"/>
      <c r="AO201" s="170"/>
    </row>
    <row r="202" spans="1:41" s="41" customFormat="1" ht="12" customHeight="1" x14ac:dyDescent="0.35">
      <c r="A202" s="180" t="s">
        <v>55</v>
      </c>
      <c r="B202" s="89"/>
      <c r="C202" s="89"/>
      <c r="D202" s="30"/>
      <c r="E202" s="30"/>
      <c r="F202" s="30"/>
      <c r="G202" s="30"/>
      <c r="H202" s="30"/>
      <c r="I202" s="30"/>
      <c r="J202" s="30"/>
      <c r="K202" s="30"/>
      <c r="L202" s="30"/>
      <c r="M202" s="30"/>
      <c r="N202" s="63"/>
      <c r="O202" s="30"/>
      <c r="P202" s="30"/>
      <c r="Q202" s="30"/>
      <c r="R202" s="30"/>
      <c r="S202" s="30"/>
      <c r="T202" s="30"/>
      <c r="U202" s="30"/>
      <c r="V202" s="30"/>
      <c r="W202" s="30"/>
      <c r="X202" s="30"/>
      <c r="Y202" s="30"/>
      <c r="Z202" s="30"/>
      <c r="AA202" s="30"/>
      <c r="AB202" s="30"/>
      <c r="AC202" s="30"/>
      <c r="AD202" s="30"/>
      <c r="AE202" s="64"/>
      <c r="AF202" s="31"/>
      <c r="AG202" s="31"/>
      <c r="AH202" s="31"/>
      <c r="AI202" s="31"/>
      <c r="AJ202" s="31"/>
      <c r="AK202" s="31"/>
      <c r="AL202" s="31"/>
      <c r="AM202" s="31"/>
      <c r="AN202" s="31"/>
      <c r="AO202" s="31"/>
    </row>
    <row r="203" spans="1:41" s="41" customFormat="1" ht="12" customHeight="1" x14ac:dyDescent="0.35">
      <c r="A203" s="89" t="s">
        <v>243</v>
      </c>
      <c r="B203" s="89"/>
      <c r="C203" s="89"/>
      <c r="D203" s="30"/>
      <c r="E203" s="30"/>
      <c r="F203" s="30"/>
      <c r="G203" s="30"/>
      <c r="H203" s="30"/>
      <c r="I203" s="30"/>
      <c r="J203" s="30"/>
      <c r="K203" s="30"/>
      <c r="L203" s="30"/>
      <c r="M203" s="30"/>
      <c r="N203" s="63"/>
      <c r="O203" s="30"/>
      <c r="P203" s="30"/>
      <c r="Q203" s="30"/>
      <c r="R203" s="30"/>
      <c r="S203" s="30"/>
      <c r="T203" s="30"/>
      <c r="U203" s="30"/>
      <c r="V203" s="30"/>
      <c r="W203" s="30"/>
      <c r="X203" s="30"/>
      <c r="Y203" s="30"/>
      <c r="Z203" s="30"/>
      <c r="AA203" s="30"/>
      <c r="AB203" s="30"/>
      <c r="AC203" s="30"/>
      <c r="AD203" s="30"/>
      <c r="AE203" s="64"/>
      <c r="AF203" s="31"/>
      <c r="AG203" s="31"/>
      <c r="AH203" s="31"/>
      <c r="AI203" s="31"/>
      <c r="AJ203" s="31"/>
      <c r="AK203" s="31"/>
      <c r="AL203" s="31"/>
      <c r="AM203" s="31"/>
      <c r="AN203" s="31"/>
      <c r="AO203" s="31"/>
    </row>
    <row r="204" spans="1:41" s="41" customFormat="1" ht="12" customHeight="1" x14ac:dyDescent="0.35">
      <c r="A204" s="184" t="s">
        <v>35</v>
      </c>
      <c r="B204" s="89"/>
      <c r="C204" s="89"/>
      <c r="D204" s="30"/>
      <c r="E204" s="30"/>
      <c r="F204" s="30"/>
      <c r="G204" s="30"/>
      <c r="H204" s="30"/>
      <c r="I204" s="30"/>
      <c r="J204" s="30"/>
      <c r="K204" s="30"/>
      <c r="L204" s="30"/>
      <c r="M204" s="30"/>
      <c r="N204" s="63"/>
      <c r="O204" s="30"/>
      <c r="P204" s="30"/>
      <c r="Q204" s="30"/>
      <c r="R204" s="30"/>
      <c r="S204" s="30"/>
      <c r="T204" s="30"/>
      <c r="U204" s="30"/>
      <c r="V204" s="30"/>
      <c r="W204" s="30"/>
      <c r="X204" s="30"/>
      <c r="Y204" s="30"/>
      <c r="Z204" s="30"/>
      <c r="AA204" s="30"/>
      <c r="AB204" s="30"/>
      <c r="AC204" s="30"/>
      <c r="AD204" s="30"/>
      <c r="AE204" s="64"/>
      <c r="AF204" s="31"/>
      <c r="AG204" s="31"/>
      <c r="AH204" s="31"/>
      <c r="AI204" s="31"/>
      <c r="AJ204" s="31"/>
      <c r="AK204" s="31"/>
      <c r="AL204" s="31"/>
      <c r="AM204" s="31"/>
      <c r="AN204" s="31"/>
      <c r="AO204" s="31"/>
    </row>
    <row r="205" spans="1:41" s="41" customFormat="1" ht="30" customHeight="1" x14ac:dyDescent="0.35">
      <c r="A205" s="66" t="s">
        <v>244</v>
      </c>
      <c r="B205" s="89"/>
      <c r="C205" s="89"/>
      <c r="D205" s="30"/>
      <c r="E205" s="30"/>
      <c r="F205" s="30"/>
      <c r="G205" s="30"/>
      <c r="H205" s="30"/>
      <c r="I205" s="30"/>
      <c r="J205" s="30"/>
      <c r="K205" s="30"/>
      <c r="L205" s="30"/>
      <c r="M205" s="30"/>
      <c r="N205" s="63"/>
      <c r="O205" s="30"/>
      <c r="P205" s="30"/>
      <c r="Q205" s="30"/>
      <c r="R205" s="30"/>
      <c r="S205" s="30"/>
      <c r="T205" s="30"/>
      <c r="U205" s="30"/>
      <c r="V205" s="30"/>
      <c r="W205" s="30"/>
      <c r="X205" s="30"/>
      <c r="Y205" s="30"/>
      <c r="Z205" s="30"/>
      <c r="AA205" s="30"/>
      <c r="AB205" s="30"/>
      <c r="AC205" s="30"/>
      <c r="AD205" s="30"/>
      <c r="AE205" s="64"/>
      <c r="AF205" s="31"/>
      <c r="AG205" s="31"/>
      <c r="AH205" s="31"/>
      <c r="AI205" s="31"/>
      <c r="AJ205" s="31"/>
      <c r="AK205" s="31"/>
      <c r="AL205" s="31"/>
      <c r="AM205" s="31"/>
      <c r="AN205" s="31"/>
      <c r="AO205" s="31"/>
    </row>
    <row r="206" spans="1:41" s="41" customFormat="1" x14ac:dyDescent="0.35">
      <c r="A206" s="185" t="s">
        <v>39</v>
      </c>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row>
  </sheetData>
  <mergeCells count="40">
    <mergeCell ref="AC167:AO167"/>
    <mergeCell ref="AC187:AO187"/>
    <mergeCell ref="O187:AB187"/>
    <mergeCell ref="O167:AB167"/>
    <mergeCell ref="B167:N167"/>
    <mergeCell ref="A179:D179"/>
    <mergeCell ref="AC107:AO107"/>
    <mergeCell ref="AC127:AO127"/>
    <mergeCell ref="A99:D99"/>
    <mergeCell ref="A119:D119"/>
    <mergeCell ref="AC147:AO147"/>
    <mergeCell ref="O147:AB147"/>
    <mergeCell ref="O127:AB127"/>
    <mergeCell ref="B127:N127"/>
    <mergeCell ref="B147:N147"/>
    <mergeCell ref="A139:D139"/>
    <mergeCell ref="AC67:AO67"/>
    <mergeCell ref="B67:N67"/>
    <mergeCell ref="O87:AB87"/>
    <mergeCell ref="O67:AB67"/>
    <mergeCell ref="B87:N87"/>
    <mergeCell ref="A79:D79"/>
    <mergeCell ref="AC87:AO87"/>
    <mergeCell ref="AC4:AR4"/>
    <mergeCell ref="AC46:AO46"/>
    <mergeCell ref="AC25:AO25"/>
    <mergeCell ref="B25:N25"/>
    <mergeCell ref="B46:N46"/>
    <mergeCell ref="A17:D17"/>
    <mergeCell ref="A38:D38"/>
    <mergeCell ref="A199:D199"/>
    <mergeCell ref="B4:N4"/>
    <mergeCell ref="O4:AB4"/>
    <mergeCell ref="O46:AB46"/>
    <mergeCell ref="O25:AB25"/>
    <mergeCell ref="A59:D59"/>
    <mergeCell ref="B107:N107"/>
    <mergeCell ref="O107:AB107"/>
    <mergeCell ref="B187:N187"/>
    <mergeCell ref="A159:D159"/>
  </mergeCells>
  <phoneticPr fontId="48" type="noConversion"/>
  <hyperlinks>
    <hyperlink ref="A2" location="'Table of contents'!A1" display="Back to Table of conents" xr:uid="{00000000-0004-0000-0300-000000000000}"/>
    <hyperlink ref="A17" r:id="rId1" display="Refer to National Physician Database Data Release, 2018–2019 — Methodology Notes for physician specialty groupings." xr:uid="{574B128D-63EC-41C0-B598-3C71A14B3774}"/>
    <hyperlink ref="A17:D17" r:id="rId2" display="Refer to National Physician Database Data Release, 2019–2020 — Methodology Notes for physician specialty groupings." xr:uid="{19CB64A5-0BEF-483C-9E5A-A79996B799D6}"/>
    <hyperlink ref="A38" r:id="rId3" display="Refer to National Physician Database Data Release, 2018–2019 — Methodology Notes for physician specialty groupings." xr:uid="{78AC0A3B-CE4E-45B5-B0BB-C96E246B73A4}"/>
    <hyperlink ref="A38:D38" r:id="rId4" display="Refer to National Physician Database Data Release, 2019–2020 — Methodology Notes for physician specialty groupings." xr:uid="{148DBB12-5460-4D4F-BE3E-255BA0D501CB}"/>
    <hyperlink ref="A59" r:id="rId5" display="Refer to National Physician Database Data Release, 2018–2019 — Methodology Notes for physician specialty groupings." xr:uid="{235CEEF2-3836-4888-8297-E80AD2C20BFE}"/>
    <hyperlink ref="A59:D59" r:id="rId6" display="Refer to National Physician Database Data Release, 2019–2020 — Methodology Notes for physician specialty groupings." xr:uid="{E1EDFA87-C113-4B00-AE11-1463465014AB}"/>
    <hyperlink ref="A79" r:id="rId7" display="Refer to National Physician Database Data Release, 2018–2019 — Methodology Notes for physician specialty groupings." xr:uid="{F0DABBC3-988B-423D-AB37-F1B0606278C3}"/>
    <hyperlink ref="A79:D79" r:id="rId8" display="Refer to National Physician Database Data Release, 2019–2020 — Methodology Notes for physician specialty groupings." xr:uid="{98E86818-9FFC-49F3-9E83-6B55BC5DECC9}"/>
    <hyperlink ref="A99" r:id="rId9" display="Refer to National Physician Database Data Release, 2018–2019 — Methodology Notes for physician specialty groupings." xr:uid="{874F0184-1292-4B92-ABB0-F87AF596F175}"/>
    <hyperlink ref="A99:D99" r:id="rId10" display="Refer to National Physician Database Data Release, 2019–2020 — Methodology Notes for physician specialty groupings." xr:uid="{BD4F138F-9CF1-4A99-8849-4A7A83D4A5F5}"/>
    <hyperlink ref="A119" r:id="rId11" display="Refer to National Physician Database Data Release, 2018–2019 — Methodology Notes for physician specialty groupings." xr:uid="{5745B9AA-A66A-4D14-BBED-F4C9A7FFB6FE}"/>
    <hyperlink ref="A119:D119" r:id="rId12" display="Refer to National Physician Database Data Release, 2019–2020 — Methodology Notes for physician specialty groupings." xr:uid="{072732F1-912F-4930-B56B-B60B452EC93D}"/>
    <hyperlink ref="A139" r:id="rId13" display="Refer to National Physician Database Data Release, 2018–2019 — Methodology Notes for physician specialty groupings." xr:uid="{D3D9AC5C-65ED-4026-BB80-22BC40C28307}"/>
    <hyperlink ref="A139:D139" r:id="rId14" display="Refer to National Physician Database Data Release, 2019–2020 — Methodology Notes for physician specialty groupings." xr:uid="{58A49081-711A-4608-AE31-8E96AE201C5D}"/>
    <hyperlink ref="A159" r:id="rId15" display="Refer to National Physician Database Data Release, 2018–2019 — Methodology Notes for physician specialty groupings." xr:uid="{87EB16DC-A73B-4C56-89D6-038819A7D356}"/>
    <hyperlink ref="A159:D159" r:id="rId16" display="Refer to National Physician Database Data Release, 2019–2020 — Methodology Notes for physician specialty groupings." xr:uid="{D5341B81-9ABA-46F8-96F3-2F8FF5416DE1}"/>
    <hyperlink ref="A179" r:id="rId17" display="Refer to National Physician Database Data Release, 2018–2019 — Methodology Notes for physician specialty groupings." xr:uid="{7097442B-B735-48F8-953A-9544E7ACE0E2}"/>
    <hyperlink ref="A179:D179" r:id="rId18" display="Refer to National Physician Database Data Release, 2019–2020 — Methodology Notes for physician specialty groupings." xr:uid="{F7AF43A4-6968-4D51-AE40-E92011C5872C}"/>
    <hyperlink ref="A199" r:id="rId19" display="Refer to National Physician Database Data Release, 2018–2019 — Methodology Notes for physician specialty groupings." xr:uid="{C396E9F8-8425-4142-A7B1-9AE13F011F99}"/>
    <hyperlink ref="A199:D199" r:id="rId20" display="Refer to National Physician Database Data Release, 2019–2020 — Methodology Notes for physician specialty groupings." xr:uid="{7F21E37B-EEE2-4C0F-938F-833B5B88A0AE}"/>
  </hyperlinks>
  <pageMargins left="0.75" right="0.75" top="0.75" bottom="0.75" header="0.3" footer="0.3"/>
  <pageSetup scale="16" fitToHeight="0" orientation="landscape" r:id="rId21"/>
  <headerFooter>
    <oddFooter>&amp;L&amp;9© 2021 CIHI&amp;R&amp;9&amp;P</oddFooter>
  </headerFooter>
  <ignoredErrors>
    <ignoredError sqref="AP69:XFD73 AP189:XFD193 AB27:AL32 AB69:AK73 AB89:AK93 AB109:AK113 AB129:AK133 AB149:AK153 AB169:AK173 AB189:AK193 AL189:AO193 AL169:AO173 AL149:AO153 AL129:AO133 AL109:AO113 AL89:AO93 AL69:AO73 AM27:AO32 N69:N73 N89:N93 N109:N113 N129:N133 N149:N153 N169:N173 N189:N193 N27:N32" unlockedFormula="1"/>
  </ignoredErrors>
  <tableParts count="10">
    <tablePart r:id="rId22"/>
    <tablePart r:id="rId23"/>
    <tablePart r:id="rId24"/>
    <tablePart r:id="rId25"/>
    <tablePart r:id="rId26"/>
    <tablePart r:id="rId27"/>
    <tablePart r:id="rId28"/>
    <tablePart r:id="rId29"/>
    <tablePart r:id="rId30"/>
    <tablePart r:id="rId3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P197"/>
  <sheetViews>
    <sheetView showGridLines="0" zoomScaleNormal="100" zoomScaleSheetLayoutView="90" workbookViewId="0">
      <pane xSplit="1" topLeftCell="B1" activePane="topRight" state="frozen"/>
      <selection pane="topRight"/>
    </sheetView>
  </sheetViews>
  <sheetFormatPr defaultColWidth="0" defaultRowHeight="14.15" zeroHeight="1" x14ac:dyDescent="0.35"/>
  <cols>
    <col min="1" max="1" width="47.85546875" customWidth="1"/>
    <col min="2" max="29" width="15.640625" customWidth="1"/>
    <col min="30" max="33" width="12.640625" customWidth="1"/>
    <col min="34" max="34" width="15.640625" customWidth="1"/>
    <col min="35" max="38" width="18.640625" customWidth="1"/>
    <col min="39" max="41" width="15.640625" customWidth="1"/>
    <col min="42" max="68" width="0" style="65" hidden="1" customWidth="1"/>
    <col min="69" max="16384" width="9.140625" style="65" hidden="1"/>
  </cols>
  <sheetData>
    <row r="1" spans="1:41" s="114" customFormat="1" hidden="1" x14ac:dyDescent="0.35">
      <c r="A1" s="5" t="s">
        <v>152</v>
      </c>
      <c r="B1" s="91"/>
      <c r="C1" s="91"/>
      <c r="D1" s="5"/>
      <c r="AK1" s="5"/>
      <c r="AL1" s="5"/>
      <c r="AM1" s="5"/>
      <c r="AN1" s="5"/>
      <c r="AO1" s="5"/>
    </row>
    <row r="2" spans="1:41" ht="24" customHeight="1" x14ac:dyDescent="0.35">
      <c r="A2" s="17" t="s">
        <v>27</v>
      </c>
      <c r="B2" s="17"/>
      <c r="C2" s="17"/>
      <c r="D2" s="65"/>
      <c r="E2" s="65"/>
      <c r="F2" s="65"/>
      <c r="G2" s="65"/>
      <c r="H2" s="65"/>
      <c r="I2" s="65"/>
      <c r="J2" s="65"/>
      <c r="K2" s="65"/>
      <c r="L2" s="65"/>
      <c r="M2" s="65"/>
      <c r="N2" s="65"/>
      <c r="O2" s="65"/>
      <c r="P2" s="65"/>
      <c r="Q2" s="65"/>
      <c r="R2" s="65"/>
      <c r="S2" s="65"/>
      <c r="T2" s="65"/>
      <c r="U2" s="65"/>
      <c r="V2" s="65"/>
      <c r="W2" s="65"/>
      <c r="X2" s="65"/>
      <c r="Y2" s="86"/>
      <c r="Z2" s="65"/>
      <c r="AA2" s="65"/>
      <c r="AB2" s="65"/>
      <c r="AC2" s="65"/>
      <c r="AD2" s="65"/>
      <c r="AE2" s="65"/>
      <c r="AF2" s="65"/>
      <c r="AG2" s="65"/>
      <c r="AH2" s="65"/>
      <c r="AI2" s="65"/>
      <c r="AJ2" s="86"/>
      <c r="AK2" s="7"/>
      <c r="AL2" s="7"/>
      <c r="AM2" s="7"/>
      <c r="AN2" s="7"/>
      <c r="AO2" s="7"/>
    </row>
    <row r="3" spans="1:41" s="115" customFormat="1" ht="20.25" customHeight="1" x14ac:dyDescent="0.35">
      <c r="A3" s="232" t="s">
        <v>209</v>
      </c>
      <c r="B3" s="58"/>
      <c r="C3" s="58"/>
      <c r="AK3" s="41"/>
      <c r="AL3" s="41"/>
      <c r="AM3" s="41"/>
      <c r="AN3" s="41"/>
      <c r="AO3" s="41"/>
    </row>
    <row r="4" spans="1:41" s="140" customFormat="1" ht="15" customHeight="1" x14ac:dyDescent="0.35">
      <c r="A4" s="139"/>
      <c r="B4" s="286" t="s">
        <v>53</v>
      </c>
      <c r="C4" s="287"/>
      <c r="D4" s="287"/>
      <c r="E4" s="287"/>
      <c r="F4" s="287"/>
      <c r="G4" s="287"/>
      <c r="H4" s="287"/>
      <c r="I4" s="287"/>
      <c r="J4" s="287"/>
      <c r="K4" s="287"/>
      <c r="L4" s="287"/>
      <c r="M4" s="287"/>
      <c r="N4" s="288"/>
      <c r="O4" s="286" t="s">
        <v>54</v>
      </c>
      <c r="P4" s="287"/>
      <c r="Q4" s="287"/>
      <c r="R4" s="287"/>
      <c r="S4" s="287"/>
      <c r="T4" s="287"/>
      <c r="U4" s="287"/>
      <c r="V4" s="287"/>
      <c r="W4" s="287"/>
      <c r="X4" s="287"/>
      <c r="Y4" s="287"/>
      <c r="Z4" s="287"/>
      <c r="AA4" s="287"/>
      <c r="AB4" s="288"/>
      <c r="AC4" s="293" t="s">
        <v>60</v>
      </c>
      <c r="AD4" s="291"/>
      <c r="AE4" s="291"/>
      <c r="AF4" s="291"/>
      <c r="AG4" s="291"/>
      <c r="AH4" s="291"/>
      <c r="AI4" s="291"/>
      <c r="AJ4" s="291"/>
      <c r="AK4" s="291"/>
      <c r="AL4" s="291"/>
      <c r="AM4" s="291"/>
      <c r="AN4" s="291"/>
      <c r="AO4" s="291"/>
    </row>
    <row r="5" spans="1:41" s="140" customFormat="1" ht="44.15" customHeight="1" x14ac:dyDescent="0.35">
      <c r="A5" s="117" t="s">
        <v>28</v>
      </c>
      <c r="B5" s="55" t="s">
        <v>157</v>
      </c>
      <c r="C5" s="55" t="s">
        <v>158</v>
      </c>
      <c r="D5" s="55" t="s">
        <v>159</v>
      </c>
      <c r="E5" s="55" t="s">
        <v>160</v>
      </c>
      <c r="F5" s="55" t="s">
        <v>161</v>
      </c>
      <c r="G5" s="55" t="s">
        <v>162</v>
      </c>
      <c r="H5" s="55" t="s">
        <v>163</v>
      </c>
      <c r="I5" s="55" t="s">
        <v>164</v>
      </c>
      <c r="J5" s="55" t="s">
        <v>165</v>
      </c>
      <c r="K5" s="55" t="s">
        <v>166</v>
      </c>
      <c r="L5" s="55" t="s">
        <v>167</v>
      </c>
      <c r="M5" s="55" t="s">
        <v>168</v>
      </c>
      <c r="N5" s="55" t="s">
        <v>153</v>
      </c>
      <c r="O5" s="55" t="s">
        <v>169</v>
      </c>
      <c r="P5" s="55" t="s">
        <v>170</v>
      </c>
      <c r="Q5" s="55" t="s">
        <v>171</v>
      </c>
      <c r="R5" s="55" t="s">
        <v>172</v>
      </c>
      <c r="S5" s="55" t="s">
        <v>173</v>
      </c>
      <c r="T5" s="55" t="s">
        <v>174</v>
      </c>
      <c r="U5" s="55" t="s">
        <v>175</v>
      </c>
      <c r="V5" s="55" t="s">
        <v>176</v>
      </c>
      <c r="W5" s="55" t="s">
        <v>177</v>
      </c>
      <c r="X5" s="55" t="s">
        <v>178</v>
      </c>
      <c r="Y5" s="55" t="s">
        <v>179</v>
      </c>
      <c r="Z5" s="55" t="s">
        <v>180</v>
      </c>
      <c r="AA5" s="55" t="s">
        <v>181</v>
      </c>
      <c r="AB5" s="55" t="s">
        <v>154</v>
      </c>
      <c r="AC5" s="55" t="s">
        <v>61</v>
      </c>
      <c r="AD5" s="55" t="s">
        <v>62</v>
      </c>
      <c r="AE5" s="55" t="s">
        <v>63</v>
      </c>
      <c r="AF5" s="55" t="s">
        <v>64</v>
      </c>
      <c r="AG5" s="55" t="s">
        <v>65</v>
      </c>
      <c r="AH5" s="55" t="s">
        <v>66</v>
      </c>
      <c r="AI5" s="55" t="s">
        <v>67</v>
      </c>
      <c r="AJ5" s="55" t="s">
        <v>68</v>
      </c>
      <c r="AK5" s="55" t="s">
        <v>69</v>
      </c>
      <c r="AL5" s="55" t="s">
        <v>70</v>
      </c>
      <c r="AM5" s="55" t="s">
        <v>71</v>
      </c>
      <c r="AN5" s="55" t="s">
        <v>72</v>
      </c>
      <c r="AO5" s="143" t="s">
        <v>73</v>
      </c>
    </row>
    <row r="6" spans="1:41" ht="15" customHeight="1" x14ac:dyDescent="0.35">
      <c r="A6" s="118" t="s">
        <v>40</v>
      </c>
      <c r="B6" s="128">
        <v>5409365</v>
      </c>
      <c r="C6" s="128">
        <v>4544174</v>
      </c>
      <c r="D6" s="120">
        <v>5252816</v>
      </c>
      <c r="E6" s="120">
        <v>5338519</v>
      </c>
      <c r="F6" s="120">
        <v>5376670</v>
      </c>
      <c r="G6" s="120">
        <v>4999758</v>
      </c>
      <c r="H6" s="120">
        <v>5197096</v>
      </c>
      <c r="I6" s="120">
        <v>4853909</v>
      </c>
      <c r="J6" s="120">
        <v>5087738</v>
      </c>
      <c r="K6" s="120">
        <v>5491631</v>
      </c>
      <c r="L6" s="120">
        <v>5276174</v>
      </c>
      <c r="M6" s="120">
        <v>4961004</v>
      </c>
      <c r="N6" s="134">
        <f>SUM(B6:M6)/12</f>
        <v>5149071.166666667</v>
      </c>
      <c r="O6" s="120">
        <v>4558098</v>
      </c>
      <c r="P6" s="120">
        <v>3480238</v>
      </c>
      <c r="Q6" s="120">
        <v>3818716</v>
      </c>
      <c r="R6" s="120">
        <v>4509217</v>
      </c>
      <c r="S6" s="120">
        <v>4696724</v>
      </c>
      <c r="T6" s="120">
        <v>4689699</v>
      </c>
      <c r="U6" s="120">
        <v>4991380</v>
      </c>
      <c r="V6" s="120">
        <v>5260928</v>
      </c>
      <c r="W6" s="120">
        <v>5091969</v>
      </c>
      <c r="X6" s="120">
        <v>4752032</v>
      </c>
      <c r="Y6" s="120">
        <v>4788291</v>
      </c>
      <c r="Z6" s="120">
        <v>4476065</v>
      </c>
      <c r="AA6" s="120">
        <v>5514860</v>
      </c>
      <c r="AB6" s="135">
        <f>SUM(O6:AA6)/13</f>
        <v>4663709</v>
      </c>
      <c r="AC6" s="122">
        <f>(O6-D6)/D6</f>
        <v>-0.13225629833597827</v>
      </c>
      <c r="AD6" s="122">
        <f t="shared" ref="AD6:AL6" si="0">(P6-E6)/E6</f>
        <v>-0.34808923598473657</v>
      </c>
      <c r="AE6" s="122">
        <f t="shared" si="0"/>
        <v>-0.28976187863491715</v>
      </c>
      <c r="AF6" s="122">
        <f t="shared" si="0"/>
        <v>-9.8112948666715466E-2</v>
      </c>
      <c r="AG6" s="122">
        <f t="shared" si="0"/>
        <v>-9.6279152819189792E-2</v>
      </c>
      <c r="AH6" s="122">
        <f t="shared" si="0"/>
        <v>-3.3830465301265433E-2</v>
      </c>
      <c r="AI6" s="122">
        <f t="shared" si="0"/>
        <v>-1.8939261416370104E-2</v>
      </c>
      <c r="AJ6" s="122">
        <f t="shared" si="0"/>
        <v>-4.2009923827729868E-2</v>
      </c>
      <c r="AK6" s="123">
        <f t="shared" si="0"/>
        <v>-3.491260902312926E-2</v>
      </c>
      <c r="AL6" s="123">
        <f t="shared" si="0"/>
        <v>-4.2122925117577009E-2</v>
      </c>
      <c r="AM6" s="123">
        <f>(Y6-B6)/B6</f>
        <v>-0.11481458544579631</v>
      </c>
      <c r="AN6" s="123">
        <f>(Z6-C6)/C6</f>
        <v>-1.4988202476401652E-2</v>
      </c>
      <c r="AO6" s="123">
        <f>(AA6-D6)/D6</f>
        <v>4.98863847505795E-2</v>
      </c>
    </row>
    <row r="7" spans="1:41" s="141" customFormat="1" ht="15" customHeight="1" x14ac:dyDescent="0.4">
      <c r="A7" s="118" t="s">
        <v>41</v>
      </c>
      <c r="B7" s="129">
        <v>1.6519499053955502E-3</v>
      </c>
      <c r="C7" s="129">
        <v>1.8168318378653633E-3</v>
      </c>
      <c r="D7" s="131">
        <v>1.8079826135162548E-3</v>
      </c>
      <c r="E7" s="131">
        <v>1.7748368039900205E-3</v>
      </c>
      <c r="F7" s="131">
        <v>1.8522617158947825E-3</v>
      </c>
      <c r="G7" s="131">
        <v>1.8032872791043087E-3</v>
      </c>
      <c r="H7" s="131">
        <v>1.8950968002130421E-3</v>
      </c>
      <c r="I7" s="131">
        <v>1.8842545255792805E-3</v>
      </c>
      <c r="J7" s="131">
        <v>1.7805555238890054E-3</v>
      </c>
      <c r="K7" s="131">
        <v>1.8336993144659574E-3</v>
      </c>
      <c r="L7" s="131">
        <v>1.7649152586703925E-3</v>
      </c>
      <c r="M7" s="131">
        <v>1.7911696906513278E-3</v>
      </c>
      <c r="N7" s="131">
        <f>((B6*B7)+(C6*C7)+(D6*D7)+(E6*E7)+(F6*F7)+(G6*G7)+(H6*H7)+(I6*I7)+(J6*J7)+(K6*K7)+(L6*L7)+(M6*M7))/SUM(B6:M6)</f>
        <v>1.8039013961967962E-3</v>
      </c>
      <c r="O7" s="125">
        <v>0.21888142817464654</v>
      </c>
      <c r="P7" s="125">
        <v>0.55000146541702033</v>
      </c>
      <c r="Q7" s="125">
        <v>0.50052844987686962</v>
      </c>
      <c r="R7" s="125">
        <v>0.46681896213910307</v>
      </c>
      <c r="S7" s="125">
        <v>0.41870567655242252</v>
      </c>
      <c r="T7" s="125">
        <v>0.38266400466213291</v>
      </c>
      <c r="U7" s="125">
        <v>0.39434765535783689</v>
      </c>
      <c r="V7" s="125">
        <v>0.38461199240894384</v>
      </c>
      <c r="W7" s="125">
        <v>0.39109703927891154</v>
      </c>
      <c r="X7" s="125">
        <v>0.41567438939805118</v>
      </c>
      <c r="Y7" s="125">
        <v>0.45839674322216423</v>
      </c>
      <c r="Z7" s="125">
        <v>0.44661884936880941</v>
      </c>
      <c r="AA7" s="125">
        <v>0.43450187312098587</v>
      </c>
      <c r="AB7" s="125">
        <f>((O6*O7)+(P6*P7)+(Q6*Q7)+(R6*R7)+(S6*S7)+(T6*T7)+(U6*U7)+(V6*V7)+(W6*W7)+(X6*X7)+(Y6*Y7)+(Z6*Z7)+(AA6*AA7))/SUM(O6:AA6)</f>
        <v>0.41627585716400006</v>
      </c>
      <c r="AC7" s="125" t="s">
        <v>56</v>
      </c>
      <c r="AD7" s="125" t="s">
        <v>56</v>
      </c>
      <c r="AE7" s="125" t="s">
        <v>56</v>
      </c>
      <c r="AF7" s="125" t="s">
        <v>56</v>
      </c>
      <c r="AG7" s="125" t="s">
        <v>56</v>
      </c>
      <c r="AH7" s="125" t="s">
        <v>56</v>
      </c>
      <c r="AI7" s="125" t="s">
        <v>56</v>
      </c>
      <c r="AJ7" s="125" t="s">
        <v>56</v>
      </c>
      <c r="AK7" s="125" t="s">
        <v>56</v>
      </c>
      <c r="AL7" s="125" t="s">
        <v>56</v>
      </c>
      <c r="AM7" s="125" t="s">
        <v>56</v>
      </c>
      <c r="AN7" s="125" t="s">
        <v>56</v>
      </c>
      <c r="AO7" s="127" t="s">
        <v>56</v>
      </c>
    </row>
    <row r="8" spans="1:41" ht="15" customHeight="1" x14ac:dyDescent="0.35">
      <c r="A8" s="118" t="s">
        <v>29</v>
      </c>
      <c r="B8" s="128">
        <v>363300</v>
      </c>
      <c r="C8" s="128">
        <v>309347</v>
      </c>
      <c r="D8" s="120">
        <v>349545</v>
      </c>
      <c r="E8" s="120">
        <v>360503</v>
      </c>
      <c r="F8" s="120">
        <v>368841</v>
      </c>
      <c r="G8" s="120">
        <v>332693</v>
      </c>
      <c r="H8" s="120">
        <v>349988</v>
      </c>
      <c r="I8" s="120">
        <v>320424</v>
      </c>
      <c r="J8" s="120">
        <v>347705</v>
      </c>
      <c r="K8" s="120">
        <v>383232</v>
      </c>
      <c r="L8" s="120">
        <v>356808</v>
      </c>
      <c r="M8" s="120">
        <v>303610</v>
      </c>
      <c r="N8" s="136">
        <f>SUM(B8:M8)/12</f>
        <v>345499.66666666669</v>
      </c>
      <c r="O8" s="120">
        <v>336592</v>
      </c>
      <c r="P8" s="120">
        <v>310459</v>
      </c>
      <c r="Q8" s="120">
        <v>317938</v>
      </c>
      <c r="R8" s="120">
        <v>360233</v>
      </c>
      <c r="S8" s="120">
        <v>356727</v>
      </c>
      <c r="T8" s="120">
        <v>345970</v>
      </c>
      <c r="U8" s="120">
        <v>387295</v>
      </c>
      <c r="V8" s="120">
        <v>396406</v>
      </c>
      <c r="W8" s="120">
        <v>396567</v>
      </c>
      <c r="X8" s="120">
        <v>367137</v>
      </c>
      <c r="Y8" s="120">
        <v>410945</v>
      </c>
      <c r="Z8" s="120">
        <v>385297</v>
      </c>
      <c r="AA8" s="120">
        <v>456361</v>
      </c>
      <c r="AB8" s="137">
        <f>SUM(O8:AA8)/13</f>
        <v>371379</v>
      </c>
      <c r="AC8" s="122">
        <f>(O8-D8)/D8</f>
        <v>-3.7056745197327955E-2</v>
      </c>
      <c r="AD8" s="122">
        <f t="shared" ref="AD8:AL8" si="1">(P8-E8)/E8</f>
        <v>-0.1388171527005323</v>
      </c>
      <c r="AE8" s="122">
        <f t="shared" si="1"/>
        <v>-0.13800797633668707</v>
      </c>
      <c r="AF8" s="122">
        <f t="shared" si="1"/>
        <v>8.2779018494527984E-2</v>
      </c>
      <c r="AG8" s="122">
        <f t="shared" si="1"/>
        <v>1.9254945883858874E-2</v>
      </c>
      <c r="AH8" s="122">
        <f t="shared" si="1"/>
        <v>7.9725613562030312E-2</v>
      </c>
      <c r="AI8" s="122">
        <f t="shared" si="1"/>
        <v>0.11386088782157289</v>
      </c>
      <c r="AJ8" s="122">
        <f t="shared" si="1"/>
        <v>3.4376043754175016E-2</v>
      </c>
      <c r="AK8" s="123">
        <f t="shared" si="1"/>
        <v>0.11142967646465327</v>
      </c>
      <c r="AL8" s="123">
        <f t="shared" si="1"/>
        <v>0.2092388261256217</v>
      </c>
      <c r="AM8" s="123">
        <f>(Y8-B8)/B8</f>
        <v>0.13114505917974126</v>
      </c>
      <c r="AN8" s="123">
        <f>(Z8-C8)/C8</f>
        <v>0.24551717003882373</v>
      </c>
      <c r="AO8" s="123">
        <f>(AA8-D8)/D8</f>
        <v>0.30558583301148634</v>
      </c>
    </row>
    <row r="9" spans="1:41" s="141" customFormat="1" ht="15" customHeight="1" x14ac:dyDescent="0.4">
      <c r="A9" s="118" t="s">
        <v>42</v>
      </c>
      <c r="B9" s="129">
        <v>0</v>
      </c>
      <c r="C9" s="129">
        <v>0</v>
      </c>
      <c r="D9" s="131">
        <v>0</v>
      </c>
      <c r="E9" s="131">
        <v>0</v>
      </c>
      <c r="F9" s="131">
        <v>0</v>
      </c>
      <c r="G9" s="131">
        <v>0</v>
      </c>
      <c r="H9" s="131">
        <v>0</v>
      </c>
      <c r="I9" s="131">
        <v>0</v>
      </c>
      <c r="J9" s="131">
        <v>0</v>
      </c>
      <c r="K9" s="131">
        <v>0</v>
      </c>
      <c r="L9" s="131">
        <v>0</v>
      </c>
      <c r="M9" s="131">
        <v>0</v>
      </c>
      <c r="N9" s="131">
        <f>((B8*B9)+(C8*C9)+(D8*D9)+(E8*E9)+(F8*F9)+(G8*G9)+(H8*H9)+(I8*I9)+(J8*J9)+(K8*K9)+(L8*L9)+(M8*M9))/SUM(B8:M8)</f>
        <v>0</v>
      </c>
      <c r="O9" s="125">
        <v>0.28155749393924989</v>
      </c>
      <c r="P9" s="125">
        <v>0.69634315642323141</v>
      </c>
      <c r="Q9" s="125">
        <v>0.66764903849178137</v>
      </c>
      <c r="R9" s="125">
        <v>0.62057335113662548</v>
      </c>
      <c r="S9" s="125">
        <v>0.57017831563072041</v>
      </c>
      <c r="T9" s="125">
        <v>0.53746856663872589</v>
      </c>
      <c r="U9" s="125">
        <v>0.5342490866135633</v>
      </c>
      <c r="V9" s="125">
        <v>0.54501445487707045</v>
      </c>
      <c r="W9" s="125">
        <v>0.55630448322729831</v>
      </c>
      <c r="X9" s="125">
        <v>0.57845981200478291</v>
      </c>
      <c r="Y9" s="125">
        <v>0.62693304456800791</v>
      </c>
      <c r="Z9" s="125">
        <v>0.61288045326073137</v>
      </c>
      <c r="AA9" s="125">
        <v>0.58636474194771249</v>
      </c>
      <c r="AB9" s="125">
        <f>((O8*O9)+(P8*P9)+(Q8*Q9)+(R8*R9)+(S8*S9)+(T8*T9)+(U8*U9)+(V8*V9)+(W8*W9)+(X8*X9)+(Y8*Y9)+(Z8*Z9)+(AA8*AA9))/SUM(O8:AA8)</f>
        <v>0.57031496126598435</v>
      </c>
      <c r="AC9" s="125" t="s">
        <v>56</v>
      </c>
      <c r="AD9" s="125" t="s">
        <v>56</v>
      </c>
      <c r="AE9" s="125" t="s">
        <v>56</v>
      </c>
      <c r="AF9" s="125" t="s">
        <v>56</v>
      </c>
      <c r="AG9" s="125" t="s">
        <v>56</v>
      </c>
      <c r="AH9" s="125" t="s">
        <v>56</v>
      </c>
      <c r="AI9" s="125" t="s">
        <v>56</v>
      </c>
      <c r="AJ9" s="125" t="s">
        <v>56</v>
      </c>
      <c r="AK9" s="125" t="s">
        <v>56</v>
      </c>
      <c r="AL9" s="125" t="s">
        <v>56</v>
      </c>
      <c r="AM9" s="125" t="s">
        <v>56</v>
      </c>
      <c r="AN9" s="125" t="s">
        <v>56</v>
      </c>
      <c r="AO9" s="127" t="s">
        <v>56</v>
      </c>
    </row>
    <row r="10" spans="1:41" ht="15" customHeight="1" x14ac:dyDescent="0.35">
      <c r="A10" s="118" t="s">
        <v>30</v>
      </c>
      <c r="B10" s="128">
        <v>1485</v>
      </c>
      <c r="C10" s="128">
        <v>1324</v>
      </c>
      <c r="D10" s="120">
        <v>1499</v>
      </c>
      <c r="E10" s="120">
        <v>1639</v>
      </c>
      <c r="F10" s="120">
        <v>1668</v>
      </c>
      <c r="G10" s="120">
        <v>1736</v>
      </c>
      <c r="H10" s="120">
        <v>1730</v>
      </c>
      <c r="I10" s="120">
        <v>1818</v>
      </c>
      <c r="J10" s="120">
        <v>1640</v>
      </c>
      <c r="K10" s="120">
        <v>1635</v>
      </c>
      <c r="L10" s="120">
        <v>1336</v>
      </c>
      <c r="M10" s="120">
        <v>1222</v>
      </c>
      <c r="N10" s="136">
        <f t="shared" ref="N10:N11" si="2">SUM(B10:M10)/12</f>
        <v>1561</v>
      </c>
      <c r="O10" s="120">
        <v>1313</v>
      </c>
      <c r="P10" s="120">
        <v>1466</v>
      </c>
      <c r="Q10" s="120">
        <v>1651</v>
      </c>
      <c r="R10" s="120">
        <v>1570</v>
      </c>
      <c r="S10" s="120">
        <v>1608</v>
      </c>
      <c r="T10" s="120">
        <v>1587</v>
      </c>
      <c r="U10" s="120">
        <v>1498</v>
      </c>
      <c r="V10" s="120">
        <v>1593</v>
      </c>
      <c r="W10" s="120">
        <v>1244</v>
      </c>
      <c r="X10" s="120">
        <v>1265</v>
      </c>
      <c r="Y10" s="120">
        <v>1301</v>
      </c>
      <c r="Z10" s="120">
        <v>1274</v>
      </c>
      <c r="AA10" s="120">
        <v>1513</v>
      </c>
      <c r="AB10" s="137">
        <f t="shared" ref="AB10:AB11" si="3">SUM(O10:AA10)/13</f>
        <v>1452.5384615384614</v>
      </c>
      <c r="AC10" s="122">
        <f>(O10-D10)/D10</f>
        <v>-0.12408272181454302</v>
      </c>
      <c r="AD10" s="122">
        <f t="shared" ref="AD10:AL11" si="4">(P10-E10)/E10</f>
        <v>-0.10555216595485052</v>
      </c>
      <c r="AE10" s="122">
        <f t="shared" si="4"/>
        <v>-1.0191846522781775E-2</v>
      </c>
      <c r="AF10" s="122">
        <f t="shared" si="4"/>
        <v>-9.5622119815668205E-2</v>
      </c>
      <c r="AG10" s="122">
        <f t="shared" si="4"/>
        <v>-7.0520231213872839E-2</v>
      </c>
      <c r="AH10" s="122">
        <f t="shared" si="4"/>
        <v>-0.12706270627062707</v>
      </c>
      <c r="AI10" s="122">
        <f t="shared" si="4"/>
        <v>-8.658536585365853E-2</v>
      </c>
      <c r="AJ10" s="122">
        <f t="shared" si="4"/>
        <v>-2.5688073394495414E-2</v>
      </c>
      <c r="AK10" s="123">
        <f t="shared" si="4"/>
        <v>-6.8862275449101798E-2</v>
      </c>
      <c r="AL10" s="123">
        <f t="shared" si="4"/>
        <v>3.5188216039279872E-2</v>
      </c>
      <c r="AM10" s="123">
        <f t="shared" ref="AM10:AO11" si="5">(Y10-B10)/B10</f>
        <v>-0.12390572390572391</v>
      </c>
      <c r="AN10" s="123">
        <f t="shared" si="5"/>
        <v>-3.7764350453172203E-2</v>
      </c>
      <c r="AO10" s="277">
        <f t="shared" si="5"/>
        <v>9.3395597064709814E-3</v>
      </c>
    </row>
    <row r="11" spans="1:41" ht="15" customHeight="1" x14ac:dyDescent="0.35">
      <c r="A11" s="237" t="s">
        <v>31</v>
      </c>
      <c r="B11" s="258">
        <v>1666748</v>
      </c>
      <c r="C11" s="258">
        <v>1389587</v>
      </c>
      <c r="D11" s="239">
        <v>1569166</v>
      </c>
      <c r="E11" s="239">
        <v>1587442</v>
      </c>
      <c r="F11" s="239">
        <v>1613548</v>
      </c>
      <c r="G11" s="239">
        <v>1508680</v>
      </c>
      <c r="H11" s="239">
        <v>1621942</v>
      </c>
      <c r="I11" s="239">
        <v>1522313</v>
      </c>
      <c r="J11" s="239">
        <v>1551172</v>
      </c>
      <c r="K11" s="239">
        <v>2416441</v>
      </c>
      <c r="L11" s="239">
        <v>2653835</v>
      </c>
      <c r="M11" s="239">
        <v>1675939</v>
      </c>
      <c r="N11" s="259">
        <f t="shared" si="2"/>
        <v>1731401.0833333333</v>
      </c>
      <c r="O11" s="239">
        <v>1171402</v>
      </c>
      <c r="P11" s="239">
        <v>723748</v>
      </c>
      <c r="Q11" s="239">
        <v>854998</v>
      </c>
      <c r="R11" s="239">
        <v>1058766</v>
      </c>
      <c r="S11" s="239">
        <v>1170445</v>
      </c>
      <c r="T11" s="239">
        <v>1205619</v>
      </c>
      <c r="U11" s="239">
        <v>1302344</v>
      </c>
      <c r="V11" s="239">
        <v>2459500</v>
      </c>
      <c r="W11" s="239">
        <v>2429049</v>
      </c>
      <c r="X11" s="239">
        <v>1406190</v>
      </c>
      <c r="Y11" s="239">
        <v>1216090</v>
      </c>
      <c r="Z11" s="239">
        <v>1167555</v>
      </c>
      <c r="AA11" s="239">
        <v>1427471</v>
      </c>
      <c r="AB11" s="260">
        <f t="shared" si="3"/>
        <v>1353321.3076923077</v>
      </c>
      <c r="AC11" s="241">
        <f>(O11-D11)/D11</f>
        <v>-0.25348752139671649</v>
      </c>
      <c r="AD11" s="241">
        <f t="shared" si="4"/>
        <v>-0.54407909076363103</v>
      </c>
      <c r="AE11" s="241">
        <f t="shared" si="4"/>
        <v>-0.47011306760009619</v>
      </c>
      <c r="AF11" s="241">
        <f t="shared" si="4"/>
        <v>-0.29821698438369965</v>
      </c>
      <c r="AG11" s="241">
        <f t="shared" si="4"/>
        <v>-0.27836815373176105</v>
      </c>
      <c r="AH11" s="241">
        <f t="shared" si="4"/>
        <v>-0.20803474712493422</v>
      </c>
      <c r="AI11" s="241">
        <f t="shared" si="4"/>
        <v>-0.16041290069702135</v>
      </c>
      <c r="AJ11" s="241">
        <f t="shared" si="4"/>
        <v>1.7819181184229205E-2</v>
      </c>
      <c r="AK11" s="242">
        <f t="shared" si="4"/>
        <v>-8.4702327009780184E-2</v>
      </c>
      <c r="AL11" s="242">
        <f t="shared" si="4"/>
        <v>-0.1609539488012392</v>
      </c>
      <c r="AM11" s="242">
        <f t="shared" si="5"/>
        <v>-0.2703816053776576</v>
      </c>
      <c r="AN11" s="242">
        <f t="shared" si="5"/>
        <v>-0.15978272681019612</v>
      </c>
      <c r="AO11" s="242">
        <f t="shared" si="5"/>
        <v>-9.0299560403424489E-2</v>
      </c>
    </row>
    <row r="12" spans="1:41" ht="17.25" customHeight="1" x14ac:dyDescent="0.35">
      <c r="A12" s="59" t="s">
        <v>32</v>
      </c>
      <c r="B12" s="59"/>
      <c r="C12" s="59"/>
      <c r="D12" s="3"/>
      <c r="E12" s="3"/>
      <c r="F12" s="3"/>
      <c r="G12" s="3"/>
      <c r="H12" s="3"/>
      <c r="I12" s="3"/>
      <c r="J12" s="3"/>
      <c r="K12" s="3"/>
      <c r="L12" s="3"/>
      <c r="M12" s="3"/>
      <c r="N12" s="60"/>
      <c r="O12" s="3"/>
      <c r="P12" s="3"/>
      <c r="Q12" s="3"/>
      <c r="R12" s="3"/>
      <c r="S12" s="3"/>
      <c r="T12" s="3"/>
      <c r="U12" s="3"/>
      <c r="V12" s="3"/>
      <c r="W12" s="3"/>
      <c r="X12" s="3"/>
      <c r="Y12" s="85"/>
      <c r="Z12" s="4"/>
      <c r="AA12" s="4"/>
      <c r="AB12" s="4"/>
      <c r="AC12" s="4"/>
      <c r="AD12" s="4"/>
      <c r="AE12" s="4"/>
      <c r="AF12" s="4"/>
      <c r="AG12" s="4"/>
      <c r="AH12" s="4"/>
      <c r="AI12" s="4"/>
      <c r="AJ12" s="4"/>
      <c r="AK12" s="7"/>
      <c r="AL12" s="7"/>
      <c r="AM12" s="7"/>
      <c r="AN12" s="7"/>
      <c r="AO12" s="7"/>
    </row>
    <row r="13" spans="1:41" ht="12" customHeight="1" x14ac:dyDescent="0.35">
      <c r="A13" s="89" t="s">
        <v>38</v>
      </c>
      <c r="B13" s="62"/>
      <c r="C13" s="62"/>
      <c r="D13" s="3"/>
      <c r="E13" s="3"/>
      <c r="F13" s="3"/>
      <c r="G13" s="3"/>
      <c r="H13" s="3"/>
      <c r="I13" s="3"/>
      <c r="J13" s="3"/>
      <c r="K13" s="3"/>
      <c r="L13" s="3"/>
      <c r="M13" s="3"/>
      <c r="N13" s="61"/>
      <c r="O13" s="3"/>
      <c r="P13" s="3"/>
      <c r="Q13" s="3"/>
      <c r="R13" s="3"/>
      <c r="S13" s="3"/>
      <c r="T13" s="3"/>
      <c r="U13" s="3"/>
      <c r="V13" s="3"/>
      <c r="W13" s="3"/>
      <c r="X13" s="3"/>
      <c r="Y13" s="85"/>
      <c r="Z13" s="2"/>
      <c r="AA13" s="2"/>
      <c r="AB13" s="2"/>
      <c r="AC13" s="2"/>
      <c r="AD13" s="2"/>
      <c r="AE13" s="2"/>
      <c r="AF13" s="2"/>
      <c r="AG13" s="2"/>
      <c r="AH13" s="2"/>
      <c r="AI13" s="2"/>
      <c r="AJ13" s="2"/>
      <c r="AK13" s="7"/>
      <c r="AL13" s="7"/>
      <c r="AM13" s="7"/>
      <c r="AN13" s="7"/>
      <c r="AO13" s="7"/>
    </row>
    <row r="14" spans="1:41" ht="12" customHeight="1" x14ac:dyDescent="0.35">
      <c r="A14" s="89" t="s">
        <v>33</v>
      </c>
      <c r="B14" s="62"/>
      <c r="C14" s="62"/>
      <c r="D14" s="3"/>
      <c r="E14" s="3"/>
      <c r="F14" s="3"/>
      <c r="G14" s="3"/>
      <c r="H14" s="3"/>
      <c r="I14" s="3"/>
      <c r="J14" s="3"/>
      <c r="K14" s="3"/>
      <c r="L14" s="3"/>
      <c r="M14" s="3"/>
      <c r="N14" s="60"/>
      <c r="O14" s="3"/>
      <c r="P14" s="3"/>
      <c r="Q14" s="3"/>
      <c r="R14" s="3"/>
      <c r="S14" s="3"/>
      <c r="T14" s="3"/>
      <c r="U14" s="3"/>
      <c r="V14" s="3"/>
      <c r="W14" s="3"/>
      <c r="X14" s="3"/>
      <c r="Y14" s="85"/>
      <c r="Z14" s="4"/>
      <c r="AA14" s="4"/>
      <c r="AB14" s="4"/>
      <c r="AC14" s="4"/>
      <c r="AD14" s="4"/>
      <c r="AE14" s="4"/>
      <c r="AF14" s="4"/>
      <c r="AG14" s="4"/>
      <c r="AH14" s="4"/>
      <c r="AI14" s="4"/>
      <c r="AJ14" s="4"/>
      <c r="AK14" s="7"/>
      <c r="AL14" s="7"/>
      <c r="AM14" s="7"/>
      <c r="AN14" s="7"/>
      <c r="AO14" s="7"/>
    </row>
    <row r="15" spans="1:41" ht="12" customHeight="1" x14ac:dyDescent="0.35">
      <c r="A15" s="89" t="s">
        <v>51</v>
      </c>
      <c r="B15" s="62"/>
      <c r="C15" s="62"/>
      <c r="D15" s="3"/>
      <c r="E15" s="3"/>
      <c r="F15" s="3"/>
      <c r="G15" s="3"/>
      <c r="H15" s="3"/>
      <c r="I15" s="3"/>
      <c r="J15" s="3"/>
      <c r="K15" s="3"/>
      <c r="L15" s="3"/>
      <c r="M15" s="3"/>
      <c r="N15" s="60"/>
      <c r="O15" s="3"/>
      <c r="P15" s="3"/>
      <c r="Q15" s="3"/>
      <c r="R15" s="3"/>
      <c r="S15" s="3"/>
      <c r="T15" s="3"/>
      <c r="U15" s="3"/>
      <c r="V15" s="3"/>
      <c r="W15" s="3"/>
      <c r="X15" s="3"/>
      <c r="Y15" s="85"/>
      <c r="Z15" s="4"/>
      <c r="AA15" s="4"/>
      <c r="AB15" s="4"/>
      <c r="AC15" s="4"/>
      <c r="AD15" s="4"/>
      <c r="AE15" s="4"/>
      <c r="AF15" s="4"/>
      <c r="AG15" s="4"/>
      <c r="AH15" s="4"/>
      <c r="AI15" s="4"/>
      <c r="AJ15" s="4"/>
      <c r="AK15" s="7"/>
      <c r="AL15" s="7"/>
      <c r="AM15" s="7"/>
      <c r="AN15" s="7"/>
      <c r="AO15" s="7"/>
    </row>
    <row r="16" spans="1:41" ht="12" customHeight="1" x14ac:dyDescent="0.35">
      <c r="A16" s="285" t="s">
        <v>136</v>
      </c>
      <c r="B16" s="285"/>
      <c r="C16" s="285"/>
      <c r="D16" s="285"/>
      <c r="E16" s="107"/>
      <c r="F16" s="107"/>
      <c r="G16" s="107"/>
      <c r="H16" s="39"/>
      <c r="I16" s="39"/>
      <c r="J16" s="39"/>
      <c r="K16" s="39"/>
      <c r="L16" s="39"/>
      <c r="M16" s="39"/>
      <c r="N16" s="60"/>
      <c r="O16" s="39"/>
      <c r="P16" s="39"/>
      <c r="Q16" s="39"/>
      <c r="R16" s="39"/>
      <c r="S16" s="39"/>
      <c r="T16" s="39"/>
      <c r="U16" s="39"/>
      <c r="V16" s="39"/>
      <c r="W16" s="39"/>
      <c r="X16" s="39"/>
      <c r="Y16" s="85"/>
      <c r="Z16" s="40"/>
      <c r="AA16" s="40"/>
      <c r="AB16" s="40"/>
      <c r="AC16" s="40"/>
      <c r="AD16" s="40"/>
      <c r="AE16" s="40"/>
      <c r="AF16" s="40"/>
      <c r="AG16" s="40"/>
      <c r="AH16" s="40"/>
      <c r="AI16" s="40"/>
      <c r="AJ16" s="40"/>
      <c r="AK16" s="7"/>
      <c r="AL16" s="7"/>
      <c r="AM16" s="7"/>
      <c r="AN16" s="7"/>
      <c r="AO16" s="7"/>
    </row>
    <row r="17" spans="1:41" ht="12" customHeight="1" x14ac:dyDescent="0.35">
      <c r="A17" s="89" t="s">
        <v>57</v>
      </c>
      <c r="B17" s="73"/>
      <c r="C17" s="73"/>
      <c r="D17" s="3"/>
      <c r="E17" s="3"/>
      <c r="F17" s="3"/>
      <c r="G17" s="3"/>
      <c r="H17" s="3"/>
      <c r="I17" s="3"/>
      <c r="J17" s="3"/>
      <c r="K17" s="3"/>
      <c r="L17" s="3"/>
      <c r="M17" s="3"/>
      <c r="N17" s="60"/>
      <c r="O17" s="3"/>
      <c r="P17" s="3"/>
      <c r="Q17" s="3"/>
      <c r="R17" s="3"/>
      <c r="S17" s="3"/>
      <c r="T17" s="3"/>
      <c r="U17" s="3"/>
      <c r="V17" s="3"/>
      <c r="W17" s="3"/>
      <c r="X17" s="3"/>
      <c r="Y17" s="85"/>
      <c r="Z17" s="4"/>
      <c r="AA17" s="4"/>
      <c r="AB17" s="4"/>
      <c r="AC17" s="4"/>
      <c r="AD17" s="4"/>
      <c r="AE17" s="4"/>
      <c r="AF17" s="4"/>
      <c r="AG17" s="4"/>
      <c r="AH17" s="4"/>
      <c r="AI17" s="4"/>
      <c r="AJ17" s="4"/>
      <c r="AK17" s="7"/>
      <c r="AL17" s="7"/>
      <c r="AM17" s="7"/>
      <c r="AN17" s="7"/>
      <c r="AO17" s="7"/>
    </row>
    <row r="18" spans="1:41" ht="12" customHeight="1" x14ac:dyDescent="0.35">
      <c r="A18" s="89" t="s">
        <v>242</v>
      </c>
      <c r="B18" s="89"/>
      <c r="C18" s="89"/>
      <c r="D18" s="3"/>
      <c r="E18" s="3"/>
      <c r="F18" s="3"/>
      <c r="G18" s="3"/>
      <c r="H18" s="3"/>
      <c r="I18" s="3"/>
      <c r="J18" s="3"/>
      <c r="K18" s="3"/>
      <c r="L18" s="3"/>
      <c r="M18" s="3"/>
      <c r="N18" s="61"/>
      <c r="O18" s="3"/>
      <c r="P18" s="3"/>
      <c r="Q18" s="3"/>
      <c r="R18" s="3"/>
      <c r="S18" s="3"/>
      <c r="T18" s="3"/>
      <c r="U18" s="3"/>
      <c r="V18" s="3"/>
      <c r="W18" s="3"/>
      <c r="X18" s="3"/>
      <c r="Y18" s="85"/>
      <c r="Z18" s="2"/>
      <c r="AA18" s="2"/>
      <c r="AB18" s="2"/>
      <c r="AC18" s="2"/>
      <c r="AD18" s="2"/>
      <c r="AE18" s="2"/>
      <c r="AF18" s="2"/>
      <c r="AG18" s="2"/>
      <c r="AH18" s="2"/>
      <c r="AI18" s="2"/>
      <c r="AJ18" s="2"/>
      <c r="AK18" s="7"/>
      <c r="AL18" s="7"/>
      <c r="AM18" s="7"/>
      <c r="AN18" s="7"/>
      <c r="AO18" s="7"/>
    </row>
    <row r="19" spans="1:41" ht="12" customHeight="1" x14ac:dyDescent="0.35">
      <c r="A19" s="89" t="s">
        <v>55</v>
      </c>
      <c r="B19" s="89"/>
      <c r="C19" s="89"/>
      <c r="D19" s="3"/>
      <c r="E19" s="3"/>
      <c r="F19" s="3"/>
      <c r="G19" s="3"/>
      <c r="H19" s="3"/>
      <c r="I19" s="3"/>
      <c r="J19" s="3"/>
      <c r="K19" s="3"/>
      <c r="L19" s="3"/>
      <c r="M19" s="3"/>
      <c r="N19" s="61"/>
      <c r="O19" s="3"/>
      <c r="P19" s="3"/>
      <c r="Q19" s="3"/>
      <c r="R19" s="3"/>
      <c r="S19" s="3"/>
      <c r="T19" s="3"/>
      <c r="U19" s="3"/>
      <c r="V19" s="3"/>
      <c r="W19" s="3"/>
      <c r="X19" s="3"/>
      <c r="Y19" s="85"/>
      <c r="Z19" s="2"/>
      <c r="AA19" s="2"/>
      <c r="AB19" s="2"/>
      <c r="AC19" s="2"/>
      <c r="AD19" s="2"/>
      <c r="AE19" s="2"/>
      <c r="AF19" s="2"/>
      <c r="AG19" s="2"/>
      <c r="AH19" s="2"/>
      <c r="AI19" s="2"/>
      <c r="AJ19" s="2"/>
      <c r="AK19" s="7"/>
      <c r="AL19" s="7"/>
      <c r="AM19" s="7"/>
      <c r="AN19" s="7"/>
      <c r="AO19" s="7"/>
    </row>
    <row r="20" spans="1:41" ht="12" customHeight="1" x14ac:dyDescent="0.35">
      <c r="A20" s="89" t="s">
        <v>243</v>
      </c>
      <c r="B20" s="73"/>
      <c r="C20" s="73"/>
      <c r="D20" s="3"/>
      <c r="E20" s="3"/>
      <c r="F20" s="3"/>
      <c r="G20" s="3"/>
      <c r="H20" s="3"/>
      <c r="I20" s="3"/>
      <c r="J20" s="3"/>
      <c r="K20" s="3"/>
      <c r="L20" s="3"/>
      <c r="M20" s="3"/>
      <c r="N20" s="60"/>
      <c r="O20" s="3"/>
      <c r="P20" s="3"/>
      <c r="Q20" s="3"/>
      <c r="R20" s="3"/>
      <c r="S20" s="3"/>
      <c r="T20" s="3"/>
      <c r="U20" s="3"/>
      <c r="V20" s="3"/>
      <c r="W20" s="3"/>
      <c r="X20" s="3"/>
      <c r="Y20" s="85"/>
      <c r="Z20" s="4"/>
      <c r="AA20" s="4"/>
      <c r="AB20" s="4"/>
      <c r="AC20" s="4"/>
      <c r="AD20" s="4"/>
      <c r="AE20" s="4"/>
      <c r="AF20" s="4"/>
      <c r="AG20" s="4"/>
      <c r="AH20" s="4"/>
      <c r="AI20" s="4"/>
      <c r="AJ20" s="4"/>
      <c r="AK20" s="7"/>
      <c r="AL20" s="7"/>
      <c r="AM20" s="7"/>
      <c r="AN20" s="7"/>
      <c r="AO20" s="7"/>
    </row>
    <row r="21" spans="1:41" ht="12" customHeight="1" x14ac:dyDescent="0.35">
      <c r="A21" s="59" t="s">
        <v>35</v>
      </c>
      <c r="B21" s="59"/>
      <c r="C21" s="59"/>
      <c r="D21" s="65"/>
      <c r="E21" s="65"/>
      <c r="F21" s="65"/>
      <c r="G21" s="65"/>
      <c r="H21" s="65"/>
      <c r="I21" s="65"/>
      <c r="J21" s="65"/>
      <c r="K21" s="65"/>
      <c r="L21" s="65"/>
      <c r="M21" s="65"/>
      <c r="N21" s="65"/>
      <c r="O21" s="65"/>
      <c r="P21" s="65"/>
      <c r="Q21" s="65"/>
      <c r="R21" s="65"/>
      <c r="S21" s="65"/>
      <c r="T21" s="65"/>
      <c r="U21" s="65"/>
      <c r="V21" s="65"/>
      <c r="W21" s="65"/>
      <c r="X21" s="65"/>
      <c r="Y21" s="86"/>
      <c r="Z21" s="65"/>
      <c r="AA21" s="65"/>
      <c r="AB21" s="65"/>
      <c r="AC21" s="65"/>
      <c r="AD21" s="65"/>
      <c r="AE21" s="65"/>
      <c r="AF21" s="65"/>
      <c r="AG21" s="65"/>
      <c r="AH21" s="65"/>
      <c r="AI21" s="65"/>
      <c r="AJ21" s="86"/>
      <c r="AK21" s="7"/>
      <c r="AL21" s="7"/>
      <c r="AM21" s="7"/>
      <c r="AN21" s="7"/>
      <c r="AO21" s="7"/>
    </row>
    <row r="22" spans="1:41" s="67" customFormat="1" ht="30" customHeight="1" x14ac:dyDescent="0.35">
      <c r="A22" s="66" t="s">
        <v>244</v>
      </c>
      <c r="B22" s="66"/>
      <c r="C22" s="66"/>
      <c r="Y22" s="87"/>
      <c r="AJ22" s="87"/>
      <c r="AK22" s="24"/>
      <c r="AL22" s="24"/>
      <c r="AM22" s="24"/>
      <c r="AN22" s="24"/>
      <c r="AO22" s="24"/>
    </row>
    <row r="23" spans="1:41" ht="20.25" customHeight="1" x14ac:dyDescent="0.35">
      <c r="A23" s="145" t="s">
        <v>183</v>
      </c>
      <c r="B23" s="72"/>
      <c r="C23" s="72"/>
      <c r="D23" s="74"/>
      <c r="E23" s="74"/>
      <c r="F23" s="74"/>
      <c r="G23" s="74"/>
      <c r="H23" s="74"/>
      <c r="I23" s="74"/>
      <c r="J23" s="74"/>
      <c r="K23" s="74"/>
      <c r="L23" s="74"/>
      <c r="M23" s="74"/>
      <c r="N23" s="65"/>
      <c r="O23" s="65"/>
      <c r="P23" s="65"/>
      <c r="Q23" s="65"/>
      <c r="R23" s="65"/>
      <c r="S23" s="74"/>
      <c r="T23" s="74"/>
      <c r="U23" s="74"/>
      <c r="V23" s="74"/>
      <c r="W23" s="74"/>
      <c r="X23" s="74"/>
      <c r="Y23" s="86"/>
      <c r="Z23" s="65"/>
      <c r="AA23" s="65"/>
      <c r="AB23" s="65"/>
      <c r="AC23" s="65"/>
      <c r="AD23" s="65"/>
      <c r="AE23" s="65"/>
      <c r="AF23" s="65"/>
      <c r="AG23" s="65"/>
      <c r="AH23" s="65"/>
      <c r="AI23" s="65"/>
      <c r="AJ23" s="86"/>
      <c r="AK23" s="7"/>
      <c r="AL23" s="7"/>
      <c r="AM23" s="7"/>
      <c r="AN23" s="7"/>
      <c r="AO23" s="7"/>
    </row>
    <row r="24" spans="1:41" s="140" customFormat="1" ht="15" customHeight="1" x14ac:dyDescent="0.35">
      <c r="A24" s="187"/>
      <c r="B24" s="286" t="s">
        <v>53</v>
      </c>
      <c r="C24" s="287"/>
      <c r="D24" s="287"/>
      <c r="E24" s="287"/>
      <c r="F24" s="287"/>
      <c r="G24" s="287"/>
      <c r="H24" s="287"/>
      <c r="I24" s="287"/>
      <c r="J24" s="287"/>
      <c r="K24" s="287"/>
      <c r="L24" s="287"/>
      <c r="M24" s="287"/>
      <c r="N24" s="288"/>
      <c r="O24" s="286" t="s">
        <v>54</v>
      </c>
      <c r="P24" s="287"/>
      <c r="Q24" s="287"/>
      <c r="R24" s="287"/>
      <c r="S24" s="287"/>
      <c r="T24" s="287"/>
      <c r="U24" s="287"/>
      <c r="V24" s="287"/>
      <c r="W24" s="287"/>
      <c r="X24" s="287"/>
      <c r="Y24" s="287"/>
      <c r="Z24" s="287"/>
      <c r="AA24" s="287"/>
      <c r="AB24" s="288"/>
      <c r="AC24" s="293" t="s">
        <v>60</v>
      </c>
      <c r="AD24" s="291"/>
      <c r="AE24" s="291"/>
      <c r="AF24" s="291"/>
      <c r="AG24" s="291"/>
      <c r="AH24" s="291"/>
      <c r="AI24" s="291"/>
      <c r="AJ24" s="291"/>
      <c r="AK24" s="291"/>
      <c r="AL24" s="291"/>
      <c r="AM24" s="291"/>
      <c r="AN24" s="291"/>
      <c r="AO24" s="291"/>
    </row>
    <row r="25" spans="1:41" s="140" customFormat="1" ht="44.15" customHeight="1" x14ac:dyDescent="0.35">
      <c r="A25" s="147" t="s">
        <v>36</v>
      </c>
      <c r="B25" s="55" t="s">
        <v>157</v>
      </c>
      <c r="C25" s="55" t="s">
        <v>158</v>
      </c>
      <c r="D25" s="55" t="s">
        <v>159</v>
      </c>
      <c r="E25" s="55" t="s">
        <v>160</v>
      </c>
      <c r="F25" s="55" t="s">
        <v>161</v>
      </c>
      <c r="G25" s="55" t="s">
        <v>162</v>
      </c>
      <c r="H25" s="55" t="s">
        <v>163</v>
      </c>
      <c r="I25" s="55" t="s">
        <v>164</v>
      </c>
      <c r="J25" s="55" t="s">
        <v>165</v>
      </c>
      <c r="K25" s="55" t="s">
        <v>166</v>
      </c>
      <c r="L25" s="55" t="s">
        <v>167</v>
      </c>
      <c r="M25" s="55" t="s">
        <v>168</v>
      </c>
      <c r="N25" s="55" t="s">
        <v>153</v>
      </c>
      <c r="O25" s="55" t="s">
        <v>169</v>
      </c>
      <c r="P25" s="55" t="s">
        <v>170</v>
      </c>
      <c r="Q25" s="55" t="s">
        <v>171</v>
      </c>
      <c r="R25" s="55" t="s">
        <v>172</v>
      </c>
      <c r="S25" s="55" t="s">
        <v>173</v>
      </c>
      <c r="T25" s="55" t="s">
        <v>174</v>
      </c>
      <c r="U25" s="55" t="s">
        <v>175</v>
      </c>
      <c r="V25" s="55" t="s">
        <v>176</v>
      </c>
      <c r="W25" s="55" t="s">
        <v>177</v>
      </c>
      <c r="X25" s="55" t="s">
        <v>178</v>
      </c>
      <c r="Y25" s="55" t="s">
        <v>179</v>
      </c>
      <c r="Z25" s="55" t="s">
        <v>180</v>
      </c>
      <c r="AA25" s="55" t="s">
        <v>181</v>
      </c>
      <c r="AB25" s="55" t="s">
        <v>154</v>
      </c>
      <c r="AC25" s="55" t="s">
        <v>61</v>
      </c>
      <c r="AD25" s="55" t="s">
        <v>62</v>
      </c>
      <c r="AE25" s="55" t="s">
        <v>63</v>
      </c>
      <c r="AF25" s="55" t="s">
        <v>64</v>
      </c>
      <c r="AG25" s="55" t="s">
        <v>65</v>
      </c>
      <c r="AH25" s="55" t="s">
        <v>66</v>
      </c>
      <c r="AI25" s="55" t="s">
        <v>67</v>
      </c>
      <c r="AJ25" s="55" t="s">
        <v>68</v>
      </c>
      <c r="AK25" s="55" t="s">
        <v>69</v>
      </c>
      <c r="AL25" s="55" t="s">
        <v>70</v>
      </c>
      <c r="AM25" s="55" t="s">
        <v>71</v>
      </c>
      <c r="AN25" s="55" t="s">
        <v>72</v>
      </c>
      <c r="AO25" s="143" t="s">
        <v>73</v>
      </c>
    </row>
    <row r="26" spans="1:41" s="115" customFormat="1" ht="15" customHeight="1" x14ac:dyDescent="0.35">
      <c r="A26" s="118" t="s">
        <v>40</v>
      </c>
      <c r="B26" s="128">
        <v>2068169</v>
      </c>
      <c r="C26" s="128">
        <v>1783166</v>
      </c>
      <c r="D26" s="120">
        <v>1999651</v>
      </c>
      <c r="E26" s="120">
        <v>2086630</v>
      </c>
      <c r="F26" s="120">
        <v>2130153</v>
      </c>
      <c r="G26" s="120">
        <v>1927088</v>
      </c>
      <c r="H26" s="120">
        <v>2000524</v>
      </c>
      <c r="I26" s="120">
        <v>1886206</v>
      </c>
      <c r="J26" s="120">
        <v>1985049</v>
      </c>
      <c r="K26" s="120">
        <v>2179894</v>
      </c>
      <c r="L26" s="120">
        <v>2085948</v>
      </c>
      <c r="M26" s="120">
        <v>1919765</v>
      </c>
      <c r="N26" s="120">
        <f>SUM(B26:M26)/12</f>
        <v>2004353.5833333333</v>
      </c>
      <c r="O26" s="120">
        <v>1802282</v>
      </c>
      <c r="P26" s="120">
        <v>1563535</v>
      </c>
      <c r="Q26" s="120">
        <v>1718784</v>
      </c>
      <c r="R26" s="120">
        <v>1983599</v>
      </c>
      <c r="S26" s="120">
        <v>2000605</v>
      </c>
      <c r="T26" s="120">
        <v>1935885</v>
      </c>
      <c r="U26" s="120">
        <v>2091765</v>
      </c>
      <c r="V26" s="120">
        <v>2198520</v>
      </c>
      <c r="W26" s="120">
        <v>2177369</v>
      </c>
      <c r="X26" s="120">
        <v>1977425</v>
      </c>
      <c r="Y26" s="120">
        <v>2054439</v>
      </c>
      <c r="Z26" s="120">
        <v>1948847</v>
      </c>
      <c r="AA26" s="120">
        <v>2316259</v>
      </c>
      <c r="AB26" s="121">
        <f>SUM(O26:AA26)/13</f>
        <v>1982254.923076923</v>
      </c>
      <c r="AC26" s="122">
        <f>(O26-D26)/D26</f>
        <v>-9.8701723450742157E-2</v>
      </c>
      <c r="AD26" s="122">
        <f t="shared" ref="AD26" si="6">(P26-E26)/E26</f>
        <v>-0.25068890986902326</v>
      </c>
      <c r="AE26" s="122">
        <f t="shared" ref="AE26" si="7">(Q26-F26)/F26</f>
        <v>-0.19311711412278837</v>
      </c>
      <c r="AF26" s="122">
        <f t="shared" ref="AF26" si="8">(R26-G26)/G26</f>
        <v>2.9324556014048139E-2</v>
      </c>
      <c r="AG26" s="130">
        <f t="shared" ref="AG26" si="9">(S26-H26)/H26</f>
        <v>4.048939177935381E-5</v>
      </c>
      <c r="AH26" s="122">
        <f t="shared" ref="AH26" si="10">(T26-I26)/I26</f>
        <v>2.6338056394688596E-2</v>
      </c>
      <c r="AI26" s="122">
        <f t="shared" ref="AI26" si="11">(U26-J26)/J26</f>
        <v>5.3759881997875118E-2</v>
      </c>
      <c r="AJ26" s="130">
        <f t="shared" ref="AJ26" si="12">(V26-K26)/K26</f>
        <v>8.544452161435373E-3</v>
      </c>
      <c r="AK26" s="122">
        <f t="shared" ref="AK26" si="13">(W26-L26)/L26</f>
        <v>4.3827075267456335E-2</v>
      </c>
      <c r="AL26" s="122">
        <f t="shared" ref="AL26" si="14">(X26-M26)/M26</f>
        <v>3.0034926149815212E-2</v>
      </c>
      <c r="AM26" s="277">
        <f>(Y26-B26)/B26</f>
        <v>-6.6387224641699981E-3</v>
      </c>
      <c r="AN26" s="123">
        <f>(Z26-C26)/C26</f>
        <v>9.2913951925956417E-2</v>
      </c>
      <c r="AO26" s="123">
        <f>(AA26-D26)/D26</f>
        <v>0.15833162886923768</v>
      </c>
    </row>
    <row r="27" spans="1:41" s="230" customFormat="1" ht="15" customHeight="1" x14ac:dyDescent="0.4">
      <c r="A27" s="118" t="s">
        <v>41</v>
      </c>
      <c r="B27" s="129">
        <v>3.1390084659425801E-3</v>
      </c>
      <c r="C27" s="129">
        <v>3.2672224571352305E-3</v>
      </c>
      <c r="D27" s="131">
        <v>3.1390477638347891E-3</v>
      </c>
      <c r="E27" s="131">
        <v>3.1035689125527765E-3</v>
      </c>
      <c r="F27" s="131">
        <v>3.1875644613321204E-3</v>
      </c>
      <c r="G27" s="131">
        <v>3.1254410800129521E-3</v>
      </c>
      <c r="H27" s="131">
        <v>3.2731424366815895E-3</v>
      </c>
      <c r="I27" s="131">
        <v>3.3183013944394196E-3</v>
      </c>
      <c r="J27" s="131">
        <v>3.1767477780145479E-3</v>
      </c>
      <c r="K27" s="131">
        <v>3.1712551160744513E-3</v>
      </c>
      <c r="L27" s="131">
        <v>3.0379472546774896E-3</v>
      </c>
      <c r="M27" s="131">
        <v>3.3019666469593935E-3</v>
      </c>
      <c r="N27" s="131">
        <f>((B26*B27)+(C26*C27)+(D26*D27)+(E26*E27)+(F26*F27)+(G26*G27)+(H26*H27)+(I26*I27)+(J26*J27)+(K26*K27)+(L26*L27)+(M26*M27))/SUM(B26:M26)</f>
        <v>3.1841520975819178E-3</v>
      </c>
      <c r="O27" s="125">
        <v>0.1688498248331837</v>
      </c>
      <c r="P27" s="125">
        <v>0.50116434873539772</v>
      </c>
      <c r="Q27" s="125">
        <v>0.44274905980041707</v>
      </c>
      <c r="R27" s="125">
        <v>0.4014919346097674</v>
      </c>
      <c r="S27" s="125">
        <v>0.34651018067034722</v>
      </c>
      <c r="T27" s="125">
        <v>0.31059024683800951</v>
      </c>
      <c r="U27" s="125">
        <v>0.32230150136368091</v>
      </c>
      <c r="V27" s="125">
        <v>0.32052744573622255</v>
      </c>
      <c r="W27" s="125">
        <v>0.32995050448500002</v>
      </c>
      <c r="X27" s="125">
        <v>0.33162875962425881</v>
      </c>
      <c r="Y27" s="125">
        <v>0.36346077931737081</v>
      </c>
      <c r="Z27" s="125">
        <v>0.3579511372621863</v>
      </c>
      <c r="AA27" s="125">
        <v>0.34840145251459359</v>
      </c>
      <c r="AB27" s="125">
        <f>((O26*O27)+(P26*P27)+(Q26*Q27)+(R26*R27)+(S26*S27)+(T26*T27)+(U26*U27)+(V26*V27)+(W26*W27)+(X26*X27)+(Y26*Y27)+(Z26*Z27)+(AA26*AA27))/SUM(O26:AA26)</f>
        <v>0.34708479240076007</v>
      </c>
      <c r="AC27" s="125" t="s">
        <v>56</v>
      </c>
      <c r="AD27" s="125" t="s">
        <v>56</v>
      </c>
      <c r="AE27" s="125" t="s">
        <v>56</v>
      </c>
      <c r="AF27" s="125" t="s">
        <v>56</v>
      </c>
      <c r="AG27" s="125" t="s">
        <v>56</v>
      </c>
      <c r="AH27" s="125" t="s">
        <v>56</v>
      </c>
      <c r="AI27" s="125" t="s">
        <v>56</v>
      </c>
      <c r="AJ27" s="125" t="s">
        <v>56</v>
      </c>
      <c r="AK27" s="125" t="s">
        <v>56</v>
      </c>
      <c r="AL27" s="125" t="s">
        <v>56</v>
      </c>
      <c r="AM27" s="127" t="s">
        <v>56</v>
      </c>
      <c r="AN27" s="127" t="s">
        <v>56</v>
      </c>
      <c r="AO27" s="127" t="s">
        <v>56</v>
      </c>
    </row>
    <row r="28" spans="1:41" s="115" customFormat="1" ht="15" customHeight="1" x14ac:dyDescent="0.35">
      <c r="A28" s="118" t="s">
        <v>29</v>
      </c>
      <c r="B28" s="128">
        <v>265561</v>
      </c>
      <c r="C28" s="128">
        <v>230700</v>
      </c>
      <c r="D28" s="120">
        <v>257369</v>
      </c>
      <c r="E28" s="120">
        <v>269972</v>
      </c>
      <c r="F28" s="120">
        <v>278363</v>
      </c>
      <c r="G28" s="120">
        <v>249636</v>
      </c>
      <c r="H28" s="120">
        <v>260183</v>
      </c>
      <c r="I28" s="120">
        <v>240512</v>
      </c>
      <c r="J28" s="120">
        <v>252808</v>
      </c>
      <c r="K28" s="120">
        <v>289020</v>
      </c>
      <c r="L28" s="120">
        <v>269978</v>
      </c>
      <c r="M28" s="120">
        <v>234970</v>
      </c>
      <c r="N28" s="120">
        <f>SUM(B28:M28)/12</f>
        <v>258256</v>
      </c>
      <c r="O28" s="120">
        <v>205313</v>
      </c>
      <c r="P28" s="120">
        <v>122588</v>
      </c>
      <c r="Q28" s="120">
        <v>131461</v>
      </c>
      <c r="R28" s="120">
        <v>151059</v>
      </c>
      <c r="S28" s="120">
        <v>151439</v>
      </c>
      <c r="T28" s="120">
        <v>143540</v>
      </c>
      <c r="U28" s="120">
        <v>158296</v>
      </c>
      <c r="V28" s="120">
        <v>165471</v>
      </c>
      <c r="W28" s="120">
        <v>165188</v>
      </c>
      <c r="X28" s="120">
        <v>153214</v>
      </c>
      <c r="Y28" s="120">
        <v>155147</v>
      </c>
      <c r="Z28" s="120">
        <v>150154</v>
      </c>
      <c r="AA28" s="120">
        <v>180108</v>
      </c>
      <c r="AB28" s="121">
        <f>SUM(O28:AA28)/13</f>
        <v>156382.92307692306</v>
      </c>
      <c r="AC28" s="122">
        <f>(O28-D28)/D28</f>
        <v>-0.20226212170074873</v>
      </c>
      <c r="AD28" s="122">
        <f t="shared" ref="AD28" si="15">(P28-E28)/E28</f>
        <v>-0.54592328093283748</v>
      </c>
      <c r="AE28" s="122">
        <f t="shared" ref="AE28" si="16">(Q28-F28)/F28</f>
        <v>-0.52773536712853364</v>
      </c>
      <c r="AF28" s="122">
        <f t="shared" ref="AF28" si="17">(R28-G28)/G28</f>
        <v>-0.39488294957458059</v>
      </c>
      <c r="AG28" s="122">
        <f t="shared" ref="AG28" si="18">(S28-H28)/H28</f>
        <v>-0.41795197995257183</v>
      </c>
      <c r="AH28" s="122">
        <f t="shared" ref="AH28" si="19">(T28-I28)/I28</f>
        <v>-0.40318986162852583</v>
      </c>
      <c r="AI28" s="122">
        <f t="shared" ref="AI28" si="20">(U28-J28)/J28</f>
        <v>-0.37384892883136611</v>
      </c>
      <c r="AJ28" s="122">
        <f t="shared" ref="AJ28" si="21">(V28-K28)/K28</f>
        <v>-0.42747560722441352</v>
      </c>
      <c r="AK28" s="122">
        <f t="shared" ref="AK28" si="22">(W28-L28)/L28</f>
        <v>-0.3881427375563935</v>
      </c>
      <c r="AL28" s="122">
        <f t="shared" ref="AL28" si="23">(X28-M28)/M28</f>
        <v>-0.34794229050517089</v>
      </c>
      <c r="AM28" s="123">
        <f>(Y28-B28)/B28</f>
        <v>-0.41577641295220308</v>
      </c>
      <c r="AN28" s="123">
        <f>(Z28-C28)/C28</f>
        <v>-0.34913740788903336</v>
      </c>
      <c r="AO28" s="123">
        <f>(AA28-D28)/D28</f>
        <v>-0.30019543923316327</v>
      </c>
    </row>
    <row r="29" spans="1:41" s="230" customFormat="1" ht="15" customHeight="1" x14ac:dyDescent="0.4">
      <c r="A29" s="118" t="s">
        <v>42</v>
      </c>
      <c r="B29" s="129">
        <v>0</v>
      </c>
      <c r="C29" s="129">
        <v>0</v>
      </c>
      <c r="D29" s="131">
        <v>0</v>
      </c>
      <c r="E29" s="131">
        <v>0</v>
      </c>
      <c r="F29" s="131">
        <v>0</v>
      </c>
      <c r="G29" s="131">
        <v>0</v>
      </c>
      <c r="H29" s="131">
        <v>0</v>
      </c>
      <c r="I29" s="131">
        <v>0</v>
      </c>
      <c r="J29" s="131">
        <v>0</v>
      </c>
      <c r="K29" s="131">
        <v>0</v>
      </c>
      <c r="L29" s="131">
        <v>0</v>
      </c>
      <c r="M29" s="131">
        <v>0</v>
      </c>
      <c r="N29" s="131">
        <f>((B28*B29)+(C28*C29)+(D28*D29)+(E28*E29)+(F28*F29)+(G28*G29)+(H28*H29)+(I28*I29)+(J28*J29)+(K28*K29)+(L28*L29)+(M28*M29))/SUM(B28:M28)</f>
        <v>0</v>
      </c>
      <c r="O29" s="125">
        <v>1.6759776536312849E-2</v>
      </c>
      <c r="P29" s="125">
        <v>7.3677684602081767E-2</v>
      </c>
      <c r="Q29" s="125">
        <v>6.079369546861807E-2</v>
      </c>
      <c r="R29" s="125">
        <v>5.2595343541265334E-2</v>
      </c>
      <c r="S29" s="125">
        <v>4.6044942187943659E-2</v>
      </c>
      <c r="T29" s="125">
        <v>4.2162463424829315E-2</v>
      </c>
      <c r="U29" s="125">
        <v>3.9173447212816494E-2</v>
      </c>
      <c r="V29" s="125">
        <v>3.9886143191254053E-2</v>
      </c>
      <c r="W29" s="125">
        <v>3.9579146184952903E-2</v>
      </c>
      <c r="X29" s="125">
        <v>4.0342266372524707E-2</v>
      </c>
      <c r="Y29" s="125">
        <v>4.8315468555627891E-2</v>
      </c>
      <c r="Z29" s="125">
        <v>4.7770955152709883E-2</v>
      </c>
      <c r="AA29" s="125">
        <v>4.4195704799342615E-2</v>
      </c>
      <c r="AB29" s="125">
        <f>((O28*O29)+(P28*P29)+(Q28*Q29)+(R28*R29)+(S28*S29)+(T28*T29)+(U28*U29)+(V28*V29)+(W28*W29)+(X28*X29)+(Y28*Y29)+(Z28*Z29)+(AA28*AA29))/SUM(O28:AA28)</f>
        <v>4.4065405528244769E-2</v>
      </c>
      <c r="AC29" s="125" t="s">
        <v>56</v>
      </c>
      <c r="AD29" s="125" t="s">
        <v>56</v>
      </c>
      <c r="AE29" s="125" t="s">
        <v>56</v>
      </c>
      <c r="AF29" s="125" t="s">
        <v>56</v>
      </c>
      <c r="AG29" s="125" t="s">
        <v>56</v>
      </c>
      <c r="AH29" s="125" t="s">
        <v>56</v>
      </c>
      <c r="AI29" s="125" t="s">
        <v>56</v>
      </c>
      <c r="AJ29" s="125" t="s">
        <v>56</v>
      </c>
      <c r="AK29" s="125" t="s">
        <v>56</v>
      </c>
      <c r="AL29" s="125" t="s">
        <v>56</v>
      </c>
      <c r="AM29" s="127" t="s">
        <v>56</v>
      </c>
      <c r="AN29" s="127" t="s">
        <v>56</v>
      </c>
      <c r="AO29" s="127" t="s">
        <v>56</v>
      </c>
    </row>
    <row r="30" spans="1:41" s="115" customFormat="1" ht="15" customHeight="1" x14ac:dyDescent="0.35">
      <c r="A30" s="118" t="s">
        <v>30</v>
      </c>
      <c r="B30" s="200">
        <v>47</v>
      </c>
      <c r="C30" s="200">
        <v>38</v>
      </c>
      <c r="D30" s="120">
        <v>45</v>
      </c>
      <c r="E30" s="120">
        <v>59</v>
      </c>
      <c r="F30" s="120">
        <v>51</v>
      </c>
      <c r="G30" s="120">
        <v>46</v>
      </c>
      <c r="H30" s="120">
        <v>49</v>
      </c>
      <c r="I30" s="120">
        <v>67</v>
      </c>
      <c r="J30" s="120">
        <v>71</v>
      </c>
      <c r="K30" s="120">
        <v>74</v>
      </c>
      <c r="L30" s="120">
        <v>52</v>
      </c>
      <c r="M30" s="120">
        <v>65</v>
      </c>
      <c r="N30" s="120">
        <f t="shared" ref="N30:N31" si="24">SUM(B30:M30)/12</f>
        <v>55.333333333333336</v>
      </c>
      <c r="O30" s="120">
        <v>59</v>
      </c>
      <c r="P30" s="120">
        <v>78</v>
      </c>
      <c r="Q30" s="120">
        <v>86</v>
      </c>
      <c r="R30" s="120">
        <v>73</v>
      </c>
      <c r="S30" s="120">
        <v>86</v>
      </c>
      <c r="T30" s="120">
        <v>94</v>
      </c>
      <c r="U30" s="120">
        <v>92</v>
      </c>
      <c r="V30" s="120">
        <v>102</v>
      </c>
      <c r="W30" s="120">
        <v>110</v>
      </c>
      <c r="X30" s="120">
        <v>94</v>
      </c>
      <c r="Y30" s="120">
        <v>104</v>
      </c>
      <c r="Z30" s="120">
        <v>98</v>
      </c>
      <c r="AA30" s="120">
        <v>86</v>
      </c>
      <c r="AB30" s="121">
        <f t="shared" ref="AB30:AB31" si="25">SUM(O30:AA30)/13</f>
        <v>89.384615384615387</v>
      </c>
      <c r="AC30" s="122">
        <f>(O30-D30)/D30</f>
        <v>0.31111111111111112</v>
      </c>
      <c r="AD30" s="122">
        <f t="shared" ref="AD30:AD31" si="26">(P30-E30)/E30</f>
        <v>0.32203389830508472</v>
      </c>
      <c r="AE30" s="122">
        <f t="shared" ref="AE30:AE31" si="27">(Q30-F30)/F30</f>
        <v>0.68627450980392157</v>
      </c>
      <c r="AF30" s="122">
        <f t="shared" ref="AF30:AF31" si="28">(R30-G30)/G30</f>
        <v>0.58695652173913049</v>
      </c>
      <c r="AG30" s="122">
        <f t="shared" ref="AG30:AG31" si="29">(S30-H30)/H30</f>
        <v>0.75510204081632648</v>
      </c>
      <c r="AH30" s="122">
        <f t="shared" ref="AH30:AH31" si="30">(T30-I30)/I30</f>
        <v>0.40298507462686567</v>
      </c>
      <c r="AI30" s="122">
        <f t="shared" ref="AI30:AI31" si="31">(U30-J30)/J30</f>
        <v>0.29577464788732394</v>
      </c>
      <c r="AJ30" s="122">
        <f t="shared" ref="AJ30:AJ31" si="32">(V30-K30)/K30</f>
        <v>0.3783783783783784</v>
      </c>
      <c r="AK30" s="122">
        <f t="shared" ref="AK30:AK31" si="33">(W30-L30)/L30</f>
        <v>1.1153846153846154</v>
      </c>
      <c r="AL30" s="122">
        <f t="shared" ref="AL30:AL31" si="34">(X30-M30)/M30</f>
        <v>0.44615384615384618</v>
      </c>
      <c r="AM30" s="123">
        <f t="shared" ref="AM30:AO31" si="35">(Y30-B30)/B30</f>
        <v>1.2127659574468086</v>
      </c>
      <c r="AN30" s="123">
        <f t="shared" si="35"/>
        <v>1.5789473684210527</v>
      </c>
      <c r="AO30" s="123">
        <f t="shared" si="35"/>
        <v>0.91111111111111109</v>
      </c>
    </row>
    <row r="31" spans="1:41" s="115" customFormat="1" ht="15" customHeight="1" x14ac:dyDescent="0.35">
      <c r="A31" s="237" t="s">
        <v>31</v>
      </c>
      <c r="B31" s="258">
        <v>1477169</v>
      </c>
      <c r="C31" s="258">
        <v>1291535</v>
      </c>
      <c r="D31" s="239">
        <v>1454645</v>
      </c>
      <c r="E31" s="239">
        <v>1496955</v>
      </c>
      <c r="F31" s="239">
        <v>1547639</v>
      </c>
      <c r="G31" s="239">
        <v>1407807</v>
      </c>
      <c r="H31" s="239">
        <v>1468504</v>
      </c>
      <c r="I31" s="239">
        <v>1374451</v>
      </c>
      <c r="J31" s="239">
        <v>1433868</v>
      </c>
      <c r="K31" s="239">
        <v>1590145</v>
      </c>
      <c r="L31" s="239">
        <v>1546641</v>
      </c>
      <c r="M31" s="239">
        <v>1343506</v>
      </c>
      <c r="N31" s="239">
        <f t="shared" si="24"/>
        <v>1452738.75</v>
      </c>
      <c r="O31" s="239">
        <v>1116054</v>
      </c>
      <c r="P31" s="239">
        <v>649084</v>
      </c>
      <c r="Q31" s="239">
        <v>801340</v>
      </c>
      <c r="R31" s="239">
        <v>1061795</v>
      </c>
      <c r="S31" s="239">
        <v>1201344</v>
      </c>
      <c r="T31" s="239">
        <v>1220816</v>
      </c>
      <c r="U31" s="239">
        <v>1323099</v>
      </c>
      <c r="V31" s="239">
        <v>1433766</v>
      </c>
      <c r="W31" s="239">
        <v>1443709</v>
      </c>
      <c r="X31" s="239">
        <v>1256092</v>
      </c>
      <c r="Y31" s="239">
        <v>1266605</v>
      </c>
      <c r="Z31" s="239">
        <v>1227418</v>
      </c>
      <c r="AA31" s="239">
        <v>1486499</v>
      </c>
      <c r="AB31" s="240">
        <f t="shared" si="25"/>
        <v>1191355.4615384615</v>
      </c>
      <c r="AC31" s="241">
        <f>(O31-D31)/D31</f>
        <v>-0.23276538261912699</v>
      </c>
      <c r="AD31" s="241">
        <f t="shared" si="26"/>
        <v>-0.56639711948588967</v>
      </c>
      <c r="AE31" s="241">
        <f t="shared" si="27"/>
        <v>-0.48221775233113151</v>
      </c>
      <c r="AF31" s="241">
        <f t="shared" si="28"/>
        <v>-0.24578084922151971</v>
      </c>
      <c r="AG31" s="241">
        <f t="shared" si="29"/>
        <v>-0.18192664098974193</v>
      </c>
      <c r="AH31" s="241">
        <f t="shared" si="30"/>
        <v>-0.11177917583093176</v>
      </c>
      <c r="AI31" s="241">
        <f t="shared" si="31"/>
        <v>-7.725188092627773E-2</v>
      </c>
      <c r="AJ31" s="241">
        <f t="shared" si="32"/>
        <v>-9.8342603976366932E-2</v>
      </c>
      <c r="AK31" s="241">
        <f t="shared" si="33"/>
        <v>-6.6551966487374895E-2</v>
      </c>
      <c r="AL31" s="241">
        <f t="shared" si="34"/>
        <v>-6.506409349865204E-2</v>
      </c>
      <c r="AM31" s="242">
        <f t="shared" si="35"/>
        <v>-0.14254563966614517</v>
      </c>
      <c r="AN31" s="242">
        <f t="shared" si="35"/>
        <v>-4.9644028229974407E-2</v>
      </c>
      <c r="AO31" s="242">
        <f t="shared" si="35"/>
        <v>2.1898126346978127E-2</v>
      </c>
    </row>
    <row r="32" spans="1:41" ht="17.25" customHeight="1" x14ac:dyDescent="0.35">
      <c r="A32" s="59" t="s">
        <v>32</v>
      </c>
      <c r="B32" s="59"/>
      <c r="C32" s="59"/>
      <c r="D32" s="3"/>
      <c r="E32" s="3"/>
      <c r="F32" s="3"/>
      <c r="G32" s="3"/>
      <c r="H32" s="3"/>
      <c r="I32" s="3"/>
      <c r="J32" s="3"/>
      <c r="K32" s="3"/>
      <c r="L32" s="3"/>
      <c r="M32" s="3"/>
      <c r="N32" s="60"/>
      <c r="O32" s="3"/>
      <c r="P32" s="3"/>
      <c r="Q32" s="3"/>
      <c r="R32" s="3"/>
      <c r="S32" s="3"/>
      <c r="T32" s="3"/>
      <c r="U32" s="3"/>
      <c r="V32" s="3"/>
      <c r="W32" s="3"/>
      <c r="X32" s="3"/>
      <c r="Y32" s="85"/>
      <c r="Z32" s="4"/>
      <c r="AA32" s="4"/>
      <c r="AB32" s="4"/>
      <c r="AC32" s="4"/>
      <c r="AD32" s="4"/>
      <c r="AE32" s="4"/>
      <c r="AF32" s="4"/>
      <c r="AG32" s="4"/>
      <c r="AH32" s="4"/>
      <c r="AI32" s="4"/>
      <c r="AJ32" s="4"/>
      <c r="AK32" s="7"/>
      <c r="AL32" s="7"/>
      <c r="AM32" s="7"/>
      <c r="AN32" s="7"/>
      <c r="AO32" s="7"/>
    </row>
    <row r="33" spans="1:41" ht="12" customHeight="1" x14ac:dyDescent="0.35">
      <c r="A33" s="73" t="s">
        <v>38</v>
      </c>
      <c r="B33" s="73"/>
      <c r="C33" s="73"/>
      <c r="D33" s="3"/>
      <c r="E33" s="3"/>
      <c r="F33" s="3"/>
      <c r="G33" s="3"/>
      <c r="H33" s="3"/>
      <c r="I33" s="3"/>
      <c r="J33" s="3"/>
      <c r="K33" s="3"/>
      <c r="L33" s="3"/>
      <c r="M33" s="3"/>
      <c r="N33" s="61"/>
      <c r="O33" s="3"/>
      <c r="P33" s="3"/>
      <c r="Q33" s="3"/>
      <c r="R33" s="3"/>
      <c r="S33" s="3"/>
      <c r="T33" s="3"/>
      <c r="U33" s="3"/>
      <c r="V33" s="3"/>
      <c r="W33" s="3"/>
      <c r="X33" s="3"/>
      <c r="Y33" s="85"/>
      <c r="Z33" s="2"/>
      <c r="AA33" s="2"/>
      <c r="AB33" s="2"/>
      <c r="AC33" s="2"/>
      <c r="AD33" s="2"/>
      <c r="AE33" s="2"/>
      <c r="AF33" s="2"/>
      <c r="AG33" s="2"/>
      <c r="AH33" s="2"/>
      <c r="AI33" s="2"/>
      <c r="AJ33" s="2"/>
      <c r="AK33" s="7"/>
      <c r="AL33" s="7"/>
      <c r="AM33" s="7"/>
      <c r="AN33" s="7"/>
      <c r="AO33" s="7"/>
    </row>
    <row r="34" spans="1:41" ht="12" customHeight="1" x14ac:dyDescent="0.35">
      <c r="A34" s="73" t="s">
        <v>33</v>
      </c>
      <c r="B34" s="73"/>
      <c r="C34" s="73"/>
      <c r="D34" s="3"/>
      <c r="E34" s="3"/>
      <c r="F34" s="3"/>
      <c r="G34" s="3"/>
      <c r="H34" s="3"/>
      <c r="I34" s="3"/>
      <c r="J34" s="3"/>
      <c r="K34" s="3"/>
      <c r="L34" s="3"/>
      <c r="M34" s="3"/>
      <c r="N34" s="60"/>
      <c r="O34" s="3"/>
      <c r="P34" s="3"/>
      <c r="Q34" s="3"/>
      <c r="R34" s="3"/>
      <c r="S34" s="3"/>
      <c r="T34" s="3"/>
      <c r="U34" s="3"/>
      <c r="V34" s="3"/>
      <c r="W34" s="3"/>
      <c r="X34" s="3"/>
      <c r="Y34" s="85"/>
      <c r="Z34" s="4"/>
      <c r="AA34" s="4"/>
      <c r="AB34" s="4"/>
      <c r="AC34" s="4"/>
      <c r="AD34" s="4"/>
      <c r="AE34" s="4"/>
      <c r="AF34" s="4"/>
      <c r="AG34" s="4"/>
      <c r="AH34" s="4"/>
      <c r="AI34" s="4"/>
      <c r="AJ34" s="4"/>
      <c r="AK34" s="7"/>
      <c r="AL34" s="7"/>
      <c r="AM34" s="7"/>
      <c r="AN34" s="7"/>
      <c r="AO34" s="7"/>
    </row>
    <row r="35" spans="1:41" ht="12" customHeight="1" x14ac:dyDescent="0.35">
      <c r="A35" s="73" t="s">
        <v>51</v>
      </c>
      <c r="B35" s="73"/>
      <c r="C35" s="73"/>
      <c r="D35" s="3"/>
      <c r="E35" s="3"/>
      <c r="F35" s="3"/>
      <c r="G35" s="3"/>
      <c r="H35" s="3"/>
      <c r="I35" s="3"/>
      <c r="J35" s="3"/>
      <c r="K35" s="3"/>
      <c r="L35" s="3"/>
      <c r="M35" s="3"/>
      <c r="N35" s="60"/>
      <c r="O35" s="3"/>
      <c r="P35" s="3"/>
      <c r="Q35" s="3"/>
      <c r="R35" s="3"/>
      <c r="S35" s="3"/>
      <c r="T35" s="3"/>
      <c r="U35" s="3"/>
      <c r="V35" s="3"/>
      <c r="W35" s="3"/>
      <c r="X35" s="3"/>
      <c r="Y35" s="85"/>
      <c r="Z35" s="4"/>
      <c r="AA35" s="4"/>
      <c r="AB35" s="4"/>
      <c r="AC35" s="4"/>
      <c r="AD35" s="4"/>
      <c r="AE35" s="4"/>
      <c r="AF35" s="4"/>
      <c r="AG35" s="4"/>
      <c r="AH35" s="4"/>
      <c r="AI35" s="4"/>
      <c r="AJ35" s="4"/>
      <c r="AK35" s="7"/>
      <c r="AL35" s="7"/>
      <c r="AM35" s="7"/>
      <c r="AN35" s="7"/>
      <c r="AO35" s="7"/>
    </row>
    <row r="36" spans="1:41" ht="12" customHeight="1" x14ac:dyDescent="0.35">
      <c r="A36" s="285" t="s">
        <v>136</v>
      </c>
      <c r="B36" s="285"/>
      <c r="C36" s="285"/>
      <c r="D36" s="285"/>
      <c r="E36" s="107"/>
      <c r="F36" s="107"/>
      <c r="G36" s="107"/>
      <c r="H36" s="39"/>
      <c r="I36" s="39"/>
      <c r="J36" s="39"/>
      <c r="K36" s="39"/>
      <c r="L36" s="39"/>
      <c r="M36" s="39"/>
      <c r="N36" s="60"/>
      <c r="O36" s="39"/>
      <c r="P36" s="39"/>
      <c r="Q36" s="39"/>
      <c r="R36" s="39"/>
      <c r="S36" s="39"/>
      <c r="T36" s="39"/>
      <c r="U36" s="39"/>
      <c r="V36" s="39"/>
      <c r="W36" s="39"/>
      <c r="X36" s="39"/>
      <c r="Y36" s="85"/>
      <c r="Z36" s="40"/>
      <c r="AA36" s="40"/>
      <c r="AB36" s="40"/>
      <c r="AC36" s="40"/>
      <c r="AD36" s="40"/>
      <c r="AE36" s="40"/>
      <c r="AF36" s="40"/>
      <c r="AG36" s="40"/>
      <c r="AH36" s="40"/>
      <c r="AI36" s="40"/>
      <c r="AJ36" s="40"/>
      <c r="AK36" s="7"/>
      <c r="AL36" s="7"/>
      <c r="AM36" s="7"/>
      <c r="AN36" s="7"/>
      <c r="AO36" s="7"/>
    </row>
    <row r="37" spans="1:41" ht="12" customHeight="1" x14ac:dyDescent="0.35">
      <c r="A37" s="89" t="s">
        <v>57</v>
      </c>
      <c r="B37" s="73"/>
      <c r="C37" s="73"/>
      <c r="D37" s="3"/>
      <c r="E37" s="3"/>
      <c r="F37" s="3"/>
      <c r="G37" s="3"/>
      <c r="H37" s="3"/>
      <c r="I37" s="3"/>
      <c r="J37" s="3"/>
      <c r="K37" s="3"/>
      <c r="L37" s="3"/>
      <c r="M37" s="3"/>
      <c r="N37" s="60"/>
      <c r="O37" s="3"/>
      <c r="P37" s="3"/>
      <c r="Q37" s="3"/>
      <c r="R37" s="3"/>
      <c r="S37" s="3"/>
      <c r="T37" s="3"/>
      <c r="U37" s="3"/>
      <c r="V37" s="3"/>
      <c r="W37" s="3"/>
      <c r="X37" s="3"/>
      <c r="Y37" s="85"/>
      <c r="Z37" s="4"/>
      <c r="AA37" s="4"/>
      <c r="AB37" s="4"/>
      <c r="AC37" s="4"/>
      <c r="AD37" s="4"/>
      <c r="AE37" s="4"/>
      <c r="AF37" s="4"/>
      <c r="AG37" s="4"/>
      <c r="AH37" s="4"/>
      <c r="AI37" s="4"/>
      <c r="AJ37" s="4"/>
      <c r="AK37" s="7"/>
      <c r="AL37" s="7"/>
      <c r="AM37" s="7"/>
      <c r="AN37" s="7"/>
      <c r="AO37" s="7"/>
    </row>
    <row r="38" spans="1:41" ht="12" customHeight="1" x14ac:dyDescent="0.35">
      <c r="A38" s="89" t="s">
        <v>242</v>
      </c>
      <c r="B38" s="89"/>
      <c r="C38" s="89"/>
      <c r="D38" s="3"/>
      <c r="E38" s="3"/>
      <c r="F38" s="3"/>
      <c r="G38" s="3"/>
      <c r="H38" s="3"/>
      <c r="I38" s="3"/>
      <c r="J38" s="3"/>
      <c r="K38" s="3"/>
      <c r="L38" s="3"/>
      <c r="M38" s="3"/>
      <c r="N38" s="61"/>
      <c r="O38" s="3"/>
      <c r="P38" s="3"/>
      <c r="Q38" s="3"/>
      <c r="R38" s="3"/>
      <c r="S38" s="3"/>
      <c r="T38" s="3"/>
      <c r="U38" s="3"/>
      <c r="V38" s="3"/>
      <c r="W38" s="3"/>
      <c r="X38" s="3"/>
      <c r="Y38" s="85"/>
      <c r="Z38" s="2"/>
      <c r="AA38" s="2"/>
      <c r="AB38" s="2"/>
      <c r="AC38" s="2"/>
      <c r="AD38" s="2"/>
      <c r="AE38" s="2"/>
      <c r="AF38" s="2"/>
      <c r="AG38" s="2"/>
      <c r="AH38" s="2"/>
      <c r="AI38" s="2"/>
      <c r="AJ38" s="2"/>
      <c r="AK38" s="7"/>
      <c r="AL38" s="7"/>
      <c r="AM38" s="7"/>
      <c r="AN38" s="7"/>
      <c r="AO38" s="7"/>
    </row>
    <row r="39" spans="1:41" ht="12" customHeight="1" x14ac:dyDescent="0.35">
      <c r="A39" s="89" t="s">
        <v>55</v>
      </c>
      <c r="B39" s="89"/>
      <c r="C39" s="89"/>
      <c r="D39" s="3"/>
      <c r="E39" s="3"/>
      <c r="F39" s="3"/>
      <c r="G39" s="3"/>
      <c r="H39" s="3"/>
      <c r="I39" s="3"/>
      <c r="J39" s="3"/>
      <c r="K39" s="3"/>
      <c r="L39" s="3"/>
      <c r="M39" s="3"/>
      <c r="N39" s="61"/>
      <c r="O39" s="3"/>
      <c r="P39" s="3"/>
      <c r="Q39" s="3"/>
      <c r="R39" s="3"/>
      <c r="S39" s="3"/>
      <c r="T39" s="3"/>
      <c r="U39" s="3"/>
      <c r="V39" s="3"/>
      <c r="W39" s="3"/>
      <c r="X39" s="3"/>
      <c r="Y39" s="85"/>
      <c r="Z39" s="2"/>
      <c r="AA39" s="2"/>
      <c r="AB39" s="2"/>
      <c r="AC39" s="2"/>
      <c r="AD39" s="2"/>
      <c r="AE39" s="2"/>
      <c r="AF39" s="2"/>
      <c r="AG39" s="2"/>
      <c r="AH39" s="2"/>
      <c r="AI39" s="2"/>
      <c r="AJ39" s="2"/>
      <c r="AK39" s="7"/>
      <c r="AL39" s="7"/>
      <c r="AM39" s="7"/>
      <c r="AN39" s="7"/>
      <c r="AO39" s="7"/>
    </row>
    <row r="40" spans="1:41" ht="12" customHeight="1" x14ac:dyDescent="0.35">
      <c r="A40" s="89" t="s">
        <v>243</v>
      </c>
      <c r="B40" s="73"/>
      <c r="C40" s="73"/>
      <c r="D40" s="3"/>
      <c r="E40" s="3"/>
      <c r="F40" s="3"/>
      <c r="G40" s="3"/>
      <c r="H40" s="3"/>
      <c r="I40" s="3"/>
      <c r="J40" s="3"/>
      <c r="K40" s="3"/>
      <c r="L40" s="3"/>
      <c r="M40" s="3"/>
      <c r="N40" s="60"/>
      <c r="O40" s="3"/>
      <c r="P40" s="3"/>
      <c r="Q40" s="3"/>
      <c r="R40" s="3"/>
      <c r="S40" s="3"/>
      <c r="T40" s="3"/>
      <c r="U40" s="3"/>
      <c r="V40" s="3"/>
      <c r="W40" s="3"/>
      <c r="X40" s="3"/>
      <c r="Y40" s="85"/>
      <c r="Z40" s="4"/>
      <c r="AA40" s="4"/>
      <c r="AB40" s="4"/>
      <c r="AC40" s="4"/>
      <c r="AD40" s="4"/>
      <c r="AE40" s="4"/>
      <c r="AF40" s="4"/>
      <c r="AG40" s="4"/>
      <c r="AH40" s="4"/>
      <c r="AI40" s="4"/>
      <c r="AJ40" s="4"/>
      <c r="AK40" s="7"/>
      <c r="AL40" s="7"/>
      <c r="AM40" s="7"/>
      <c r="AN40" s="7"/>
      <c r="AO40" s="7"/>
    </row>
    <row r="41" spans="1:41" ht="12" customHeight="1" x14ac:dyDescent="0.35">
      <c r="A41" s="59" t="s">
        <v>35</v>
      </c>
      <c r="B41" s="59"/>
      <c r="C41" s="59"/>
      <c r="D41" s="65"/>
      <c r="E41" s="65"/>
      <c r="F41" s="65"/>
      <c r="G41" s="65"/>
      <c r="H41" s="65"/>
      <c r="I41" s="65"/>
      <c r="J41" s="65"/>
      <c r="K41" s="65"/>
      <c r="L41" s="65"/>
      <c r="M41" s="65"/>
      <c r="N41" s="65"/>
      <c r="O41" s="65"/>
      <c r="P41" s="65"/>
      <c r="Q41" s="65"/>
      <c r="R41" s="65"/>
      <c r="S41" s="65"/>
      <c r="T41" s="65"/>
      <c r="U41" s="65"/>
      <c r="V41" s="65"/>
      <c r="W41" s="65"/>
      <c r="X41" s="65"/>
      <c r="Y41" s="86"/>
      <c r="Z41" s="65"/>
      <c r="AA41" s="65"/>
      <c r="AB41" s="65"/>
      <c r="AC41" s="65"/>
      <c r="AD41" s="65"/>
      <c r="AE41" s="65"/>
      <c r="AF41" s="65"/>
      <c r="AG41" s="65"/>
      <c r="AH41" s="65"/>
      <c r="AI41" s="65"/>
      <c r="AJ41" s="86"/>
      <c r="AK41" s="7"/>
      <c r="AL41" s="7"/>
      <c r="AM41" s="7"/>
      <c r="AN41" s="7"/>
      <c r="AO41" s="7"/>
    </row>
    <row r="42" spans="1:41" s="67" customFormat="1" ht="30" customHeight="1" x14ac:dyDescent="0.35">
      <c r="A42" s="66" t="s">
        <v>244</v>
      </c>
      <c r="B42" s="66"/>
      <c r="C42" s="66"/>
      <c r="Y42" s="87"/>
      <c r="AJ42" s="87"/>
      <c r="AK42" s="24"/>
      <c r="AL42" s="24"/>
      <c r="AM42" s="24"/>
      <c r="AN42" s="24"/>
      <c r="AO42" s="24"/>
    </row>
    <row r="43" spans="1:41" ht="20.25" customHeight="1" x14ac:dyDescent="0.35">
      <c r="A43" s="58" t="s">
        <v>192</v>
      </c>
      <c r="B43" s="75"/>
      <c r="C43" s="75"/>
      <c r="D43" s="74"/>
      <c r="E43" s="74"/>
      <c r="F43" s="74"/>
      <c r="G43" s="74"/>
      <c r="H43" s="74"/>
      <c r="I43" s="74"/>
      <c r="J43" s="74"/>
      <c r="K43" s="74"/>
      <c r="L43" s="74"/>
      <c r="M43" s="74"/>
      <c r="N43" s="61"/>
      <c r="O43" s="3"/>
      <c r="P43" s="3"/>
      <c r="Q43" s="3"/>
      <c r="R43" s="3"/>
      <c r="S43" s="74"/>
      <c r="T43" s="74"/>
      <c r="U43" s="74"/>
      <c r="V43" s="74"/>
      <c r="W43" s="74"/>
      <c r="X43" s="74"/>
      <c r="Y43" s="85"/>
      <c r="Z43" s="2"/>
      <c r="AA43" s="2"/>
      <c r="AB43" s="2"/>
      <c r="AC43" s="2"/>
      <c r="AD43" s="2"/>
      <c r="AE43" s="2"/>
      <c r="AF43" s="2"/>
      <c r="AG43" s="2"/>
      <c r="AH43" s="2"/>
      <c r="AI43" s="2"/>
      <c r="AJ43" s="2"/>
      <c r="AK43" s="7"/>
      <c r="AL43" s="7"/>
      <c r="AM43" s="7"/>
      <c r="AN43" s="7"/>
      <c r="AO43" s="7"/>
    </row>
    <row r="44" spans="1:41" s="140" customFormat="1" ht="15" customHeight="1" x14ac:dyDescent="0.35">
      <c r="A44" s="139"/>
      <c r="B44" s="286" t="s">
        <v>53</v>
      </c>
      <c r="C44" s="287"/>
      <c r="D44" s="287"/>
      <c r="E44" s="287"/>
      <c r="F44" s="287"/>
      <c r="G44" s="287"/>
      <c r="H44" s="287"/>
      <c r="I44" s="287"/>
      <c r="J44" s="287"/>
      <c r="K44" s="287"/>
      <c r="L44" s="287"/>
      <c r="M44" s="287"/>
      <c r="N44" s="288"/>
      <c r="O44" s="286" t="s">
        <v>54</v>
      </c>
      <c r="P44" s="287"/>
      <c r="Q44" s="287"/>
      <c r="R44" s="287"/>
      <c r="S44" s="287"/>
      <c r="T44" s="287"/>
      <c r="U44" s="287"/>
      <c r="V44" s="287"/>
      <c r="W44" s="287"/>
      <c r="X44" s="287"/>
      <c r="Y44" s="287"/>
      <c r="Z44" s="287"/>
      <c r="AA44" s="287"/>
      <c r="AB44" s="288"/>
      <c r="AC44" s="293" t="s">
        <v>60</v>
      </c>
      <c r="AD44" s="291"/>
      <c r="AE44" s="291"/>
      <c r="AF44" s="291"/>
      <c r="AG44" s="291"/>
      <c r="AH44" s="291"/>
      <c r="AI44" s="291"/>
      <c r="AJ44" s="291"/>
      <c r="AK44" s="291"/>
      <c r="AL44" s="291"/>
      <c r="AM44" s="291"/>
      <c r="AN44" s="291"/>
      <c r="AO44" s="291"/>
    </row>
    <row r="45" spans="1:41" s="140" customFormat="1" ht="44.15" customHeight="1" x14ac:dyDescent="0.35">
      <c r="A45" s="117" t="s">
        <v>37</v>
      </c>
      <c r="B45" s="55" t="s">
        <v>157</v>
      </c>
      <c r="C45" s="55" t="s">
        <v>158</v>
      </c>
      <c r="D45" s="55" t="s">
        <v>159</v>
      </c>
      <c r="E45" s="55" t="s">
        <v>160</v>
      </c>
      <c r="F45" s="55" t="s">
        <v>161</v>
      </c>
      <c r="G45" s="55" t="s">
        <v>162</v>
      </c>
      <c r="H45" s="55" t="s">
        <v>163</v>
      </c>
      <c r="I45" s="55" t="s">
        <v>164</v>
      </c>
      <c r="J45" s="55" t="s">
        <v>165</v>
      </c>
      <c r="K45" s="55" t="s">
        <v>166</v>
      </c>
      <c r="L45" s="55" t="s">
        <v>167</v>
      </c>
      <c r="M45" s="55" t="s">
        <v>168</v>
      </c>
      <c r="N45" s="55" t="s">
        <v>153</v>
      </c>
      <c r="O45" s="55" t="s">
        <v>169</v>
      </c>
      <c r="P45" s="55" t="s">
        <v>170</v>
      </c>
      <c r="Q45" s="55" t="s">
        <v>171</v>
      </c>
      <c r="R45" s="55" t="s">
        <v>172</v>
      </c>
      <c r="S45" s="55" t="s">
        <v>173</v>
      </c>
      <c r="T45" s="55" t="s">
        <v>174</v>
      </c>
      <c r="U45" s="55" t="s">
        <v>175</v>
      </c>
      <c r="V45" s="55" t="s">
        <v>176</v>
      </c>
      <c r="W45" s="55" t="s">
        <v>177</v>
      </c>
      <c r="X45" s="55" t="s">
        <v>178</v>
      </c>
      <c r="Y45" s="55" t="s">
        <v>179</v>
      </c>
      <c r="Z45" s="55" t="s">
        <v>180</v>
      </c>
      <c r="AA45" s="55" t="s">
        <v>181</v>
      </c>
      <c r="AB45" s="55" t="s">
        <v>154</v>
      </c>
      <c r="AC45" s="55" t="s">
        <v>61</v>
      </c>
      <c r="AD45" s="55" t="s">
        <v>62</v>
      </c>
      <c r="AE45" s="55" t="s">
        <v>63</v>
      </c>
      <c r="AF45" s="55" t="s">
        <v>64</v>
      </c>
      <c r="AG45" s="55" t="s">
        <v>65</v>
      </c>
      <c r="AH45" s="55" t="s">
        <v>66</v>
      </c>
      <c r="AI45" s="55" t="s">
        <v>67</v>
      </c>
      <c r="AJ45" s="55" t="s">
        <v>68</v>
      </c>
      <c r="AK45" s="55" t="s">
        <v>69</v>
      </c>
      <c r="AL45" s="55" t="s">
        <v>70</v>
      </c>
      <c r="AM45" s="55" t="s">
        <v>71</v>
      </c>
      <c r="AN45" s="55" t="s">
        <v>72</v>
      </c>
      <c r="AO45" s="143" t="s">
        <v>73</v>
      </c>
    </row>
    <row r="46" spans="1:41" s="115" customFormat="1" ht="15" customHeight="1" x14ac:dyDescent="0.35">
      <c r="A46" s="118" t="s">
        <v>40</v>
      </c>
      <c r="B46" s="128">
        <v>1258865</v>
      </c>
      <c r="C46" s="128">
        <v>1101230</v>
      </c>
      <c r="D46" s="120">
        <v>1204726</v>
      </c>
      <c r="E46" s="120">
        <v>1300441</v>
      </c>
      <c r="F46" s="120">
        <v>1353776</v>
      </c>
      <c r="G46" s="120">
        <v>1227110</v>
      </c>
      <c r="H46" s="120">
        <v>1268299</v>
      </c>
      <c r="I46" s="120">
        <v>1146452</v>
      </c>
      <c r="J46" s="120">
        <v>1235454</v>
      </c>
      <c r="K46" s="120">
        <v>1374133</v>
      </c>
      <c r="L46" s="120">
        <v>1267685</v>
      </c>
      <c r="M46" s="120">
        <v>1110755</v>
      </c>
      <c r="N46" s="120">
        <f>SUM(B46:M46)/12</f>
        <v>1237410.5</v>
      </c>
      <c r="O46" s="120">
        <v>1002578</v>
      </c>
      <c r="P46" s="120">
        <v>729464</v>
      </c>
      <c r="Q46" s="120">
        <v>779274</v>
      </c>
      <c r="R46" s="120">
        <v>1034508</v>
      </c>
      <c r="S46" s="120">
        <v>1127638</v>
      </c>
      <c r="T46" s="120">
        <v>1106040</v>
      </c>
      <c r="U46" s="120">
        <v>1248394</v>
      </c>
      <c r="V46" s="120">
        <v>1278231</v>
      </c>
      <c r="W46" s="120">
        <v>1261494</v>
      </c>
      <c r="X46" s="120">
        <v>1135281</v>
      </c>
      <c r="Y46" s="120">
        <v>1178152</v>
      </c>
      <c r="Z46" s="120">
        <v>1142921</v>
      </c>
      <c r="AA46" s="120">
        <v>1377032</v>
      </c>
      <c r="AB46" s="121">
        <f>SUM(O46:AA46)/13</f>
        <v>1107769.7692307692</v>
      </c>
      <c r="AC46" s="122">
        <f>(O46-D46)/D46</f>
        <v>-0.16779583075321691</v>
      </c>
      <c r="AD46" s="122">
        <f t="shared" ref="AD46" si="36">(P46-E46)/E46</f>
        <v>-0.43906413285954532</v>
      </c>
      <c r="AE46" s="122">
        <f t="shared" ref="AE46" si="37">(Q46-F46)/F46</f>
        <v>-0.42437005826665564</v>
      </c>
      <c r="AF46" s="122">
        <f t="shared" ref="AF46" si="38">(R46-G46)/G46</f>
        <v>-0.15695577413597803</v>
      </c>
      <c r="AG46" s="122">
        <f t="shared" ref="AG46" si="39">(S46-H46)/H46</f>
        <v>-0.11090523606815113</v>
      </c>
      <c r="AH46" s="122">
        <f t="shared" ref="AH46" si="40">(T46-I46)/I46</f>
        <v>-3.5249622313014414E-2</v>
      </c>
      <c r="AI46" s="122">
        <f t="shared" ref="AI46" si="41">(U46-J46)/J46</f>
        <v>1.0473882475591969E-2</v>
      </c>
      <c r="AJ46" s="122">
        <f t="shared" ref="AJ46" si="42">(V46-K46)/K46</f>
        <v>-6.9790915435405457E-2</v>
      </c>
      <c r="AK46" s="130">
        <f t="shared" ref="AK46" si="43">(W46-L46)/L46</f>
        <v>-4.8837053368936288E-3</v>
      </c>
      <c r="AL46" s="122">
        <f t="shared" ref="AL46" si="44">(X46-M46)/M46</f>
        <v>2.2080476792812095E-2</v>
      </c>
      <c r="AM46" s="123">
        <f>(Y46-B46)/B46</f>
        <v>-6.4115691515770151E-2</v>
      </c>
      <c r="AN46" s="123">
        <f>(Z46-C46)/C46</f>
        <v>3.7858576319206708E-2</v>
      </c>
      <c r="AO46" s="123">
        <f>(AA46-D46)/D46</f>
        <v>0.14302505299960322</v>
      </c>
    </row>
    <row r="47" spans="1:41" s="230" customFormat="1" ht="15" customHeight="1" x14ac:dyDescent="0.4">
      <c r="A47" s="118" t="s">
        <v>41</v>
      </c>
      <c r="B47" s="129">
        <v>2.0510539255599288E-3</v>
      </c>
      <c r="C47" s="129">
        <v>2.2465788254951284E-3</v>
      </c>
      <c r="D47" s="131">
        <v>2.2586048611883533E-3</v>
      </c>
      <c r="E47" s="131">
        <v>2.0593014215946745E-3</v>
      </c>
      <c r="F47" s="131">
        <v>1.9486237014099822E-3</v>
      </c>
      <c r="G47" s="131">
        <v>2.2149603540024937E-3</v>
      </c>
      <c r="H47" s="131">
        <v>2.2061043965184864E-3</v>
      </c>
      <c r="I47" s="131">
        <v>2.3202018052216754E-3</v>
      </c>
      <c r="J47" s="131">
        <v>2.1457698951154796E-3</v>
      </c>
      <c r="K47" s="131">
        <v>2.1024165783079221E-3</v>
      </c>
      <c r="L47" s="131">
        <v>2.1180340542011618E-3</v>
      </c>
      <c r="M47" s="131">
        <v>2.4514857011672239E-3</v>
      </c>
      <c r="N47" s="131">
        <f>((B46*B47)+(C46*C47)+(D46*D47)+(E46*E47)+(F46*F47)+(G46*G47)+(H46*H47)+(I46*I47)+(J46*J47)+(K46*K47)+(L46*L47)+(M46*M47))/SUM(B46:M46)</f>
        <v>2.1696518657308953E-3</v>
      </c>
      <c r="O47" s="125">
        <v>0.13645023130369907</v>
      </c>
      <c r="P47" s="125">
        <v>0.43972834848601167</v>
      </c>
      <c r="Q47" s="125">
        <v>0.3320988509818113</v>
      </c>
      <c r="R47" s="125">
        <v>0.23478213798249989</v>
      </c>
      <c r="S47" s="125">
        <v>0.18235639451668001</v>
      </c>
      <c r="T47" s="125">
        <v>0.16261889262594481</v>
      </c>
      <c r="U47" s="125">
        <v>0.16252881702411259</v>
      </c>
      <c r="V47" s="125">
        <v>0.16565315658906724</v>
      </c>
      <c r="W47" s="125">
        <v>0.17324933769007225</v>
      </c>
      <c r="X47" s="125">
        <v>0.18131193951101093</v>
      </c>
      <c r="Y47" s="125">
        <v>0.20044951754951823</v>
      </c>
      <c r="Z47" s="125">
        <v>0.19016449955858716</v>
      </c>
      <c r="AA47" s="125">
        <v>0.18098780565738487</v>
      </c>
      <c r="AB47" s="125">
        <f>((O46*O47)+(P46*P47)+(Q46*Q47)+(R46*R47)+(S46*S47)+(T46*T47)+(U46*U47)+(V46*V47)+(W46*W47)+(X46*X47)+(Y46*Y47)+(Z46*Z47)+(AA46*AA47))/SUM(O46:AA46)</f>
        <v>0.20043792770880536</v>
      </c>
      <c r="AC47" s="125" t="s">
        <v>56</v>
      </c>
      <c r="AD47" s="125" t="s">
        <v>56</v>
      </c>
      <c r="AE47" s="125" t="s">
        <v>56</v>
      </c>
      <c r="AF47" s="125" t="s">
        <v>56</v>
      </c>
      <c r="AG47" s="125" t="s">
        <v>56</v>
      </c>
      <c r="AH47" s="125" t="s">
        <v>56</v>
      </c>
      <c r="AI47" s="125" t="s">
        <v>56</v>
      </c>
      <c r="AJ47" s="125" t="s">
        <v>56</v>
      </c>
      <c r="AK47" s="125" t="s">
        <v>56</v>
      </c>
      <c r="AL47" s="125" t="s">
        <v>56</v>
      </c>
      <c r="AM47" s="127" t="s">
        <v>56</v>
      </c>
      <c r="AN47" s="127" t="s">
        <v>56</v>
      </c>
      <c r="AO47" s="127" t="s">
        <v>56</v>
      </c>
    </row>
    <row r="48" spans="1:41" s="115" customFormat="1" ht="15" customHeight="1" x14ac:dyDescent="0.35">
      <c r="A48" s="118" t="s">
        <v>29</v>
      </c>
      <c r="B48" s="128">
        <v>26950</v>
      </c>
      <c r="C48" s="128">
        <v>23458</v>
      </c>
      <c r="D48" s="120">
        <v>24787</v>
      </c>
      <c r="E48" s="120">
        <v>26514</v>
      </c>
      <c r="F48" s="120">
        <v>28189</v>
      </c>
      <c r="G48" s="120">
        <v>24922</v>
      </c>
      <c r="H48" s="120">
        <v>26287</v>
      </c>
      <c r="I48" s="120">
        <v>23868</v>
      </c>
      <c r="J48" s="120">
        <v>26491</v>
      </c>
      <c r="K48" s="120">
        <v>29958</v>
      </c>
      <c r="L48" s="120">
        <v>28395</v>
      </c>
      <c r="M48" s="120">
        <v>23672</v>
      </c>
      <c r="N48" s="120">
        <f>SUM(B48:M48)/12</f>
        <v>26124.25</v>
      </c>
      <c r="O48" s="120">
        <v>22866</v>
      </c>
      <c r="P48" s="120">
        <v>18281</v>
      </c>
      <c r="Q48" s="120">
        <v>17601</v>
      </c>
      <c r="R48" s="120">
        <v>22139</v>
      </c>
      <c r="S48" s="120">
        <v>22821</v>
      </c>
      <c r="T48" s="120">
        <v>22404</v>
      </c>
      <c r="U48" s="120">
        <v>26258</v>
      </c>
      <c r="V48" s="120">
        <v>27394</v>
      </c>
      <c r="W48" s="120">
        <v>27235</v>
      </c>
      <c r="X48" s="120">
        <v>24711</v>
      </c>
      <c r="Y48" s="120">
        <v>27311</v>
      </c>
      <c r="Z48" s="120">
        <v>25641</v>
      </c>
      <c r="AA48" s="120">
        <v>30401</v>
      </c>
      <c r="AB48" s="121">
        <f>SUM(O48:AA48)/13</f>
        <v>24235.615384615383</v>
      </c>
      <c r="AC48" s="122">
        <f>(O48-D48)/D48</f>
        <v>-7.7500302577964253E-2</v>
      </c>
      <c r="AD48" s="122">
        <f t="shared" ref="AD48" si="45">(P48-E48)/E48</f>
        <v>-0.31051519951723616</v>
      </c>
      <c r="AE48" s="122">
        <f t="shared" ref="AE48" si="46">(Q48-F48)/F48</f>
        <v>-0.37560750647415658</v>
      </c>
      <c r="AF48" s="122">
        <f t="shared" ref="AF48" si="47">(R48-G48)/G48</f>
        <v>-0.11166840542492577</v>
      </c>
      <c r="AG48" s="122">
        <f t="shared" ref="AG48" si="48">(S48-H48)/H48</f>
        <v>-0.13185224635751513</v>
      </c>
      <c r="AH48" s="122">
        <f t="shared" ref="AH48" si="49">(T48-I48)/I48</f>
        <v>-6.1337355455002511E-2</v>
      </c>
      <c r="AI48" s="130">
        <f t="shared" ref="AI48" si="50">(U48-J48)/J48</f>
        <v>-8.7954399607413844E-3</v>
      </c>
      <c r="AJ48" s="122">
        <f t="shared" ref="AJ48" si="51">(V48-K48)/K48</f>
        <v>-8.5586487749515994E-2</v>
      </c>
      <c r="AK48" s="122">
        <f t="shared" ref="AK48" si="52">(W48-L48)/L48</f>
        <v>-4.0852262722310267E-2</v>
      </c>
      <c r="AL48" s="122">
        <f t="shared" ref="AL48" si="53">(X48-M48)/M48</f>
        <v>4.3891517404528554E-2</v>
      </c>
      <c r="AM48" s="123">
        <f>(Y48-B48)/B48</f>
        <v>1.339517625231911E-2</v>
      </c>
      <c r="AN48" s="123">
        <f>(Z48-C48)/C48</f>
        <v>9.3059936908517354E-2</v>
      </c>
      <c r="AO48" s="123">
        <f>(AA48-D48)/D48</f>
        <v>0.22648969217735104</v>
      </c>
    </row>
    <row r="49" spans="1:41" s="230" customFormat="1" ht="15" customHeight="1" x14ac:dyDescent="0.4">
      <c r="A49" s="118" t="s">
        <v>42</v>
      </c>
      <c r="B49" s="129">
        <v>0</v>
      </c>
      <c r="C49" s="129">
        <v>0</v>
      </c>
      <c r="D49" s="131">
        <v>0</v>
      </c>
      <c r="E49" s="131">
        <v>0</v>
      </c>
      <c r="F49" s="131">
        <v>0</v>
      </c>
      <c r="G49" s="131">
        <v>0</v>
      </c>
      <c r="H49" s="131">
        <v>0</v>
      </c>
      <c r="I49" s="131">
        <v>0</v>
      </c>
      <c r="J49" s="131">
        <v>0</v>
      </c>
      <c r="K49" s="131">
        <v>0</v>
      </c>
      <c r="L49" s="131">
        <v>0</v>
      </c>
      <c r="M49" s="131">
        <v>0</v>
      </c>
      <c r="N49" s="131">
        <f>((B48*B49)+(C48*C49)+(D48*D49)+(E48*E49)+(F48*F49)+(G48*G49)+(H48*H49)+(I48*I49)+(J48*J49)+(K48*K49)+(L48*L49)+(M48*M49))/SUM(B48:M48)</f>
        <v>0</v>
      </c>
      <c r="O49" s="125">
        <v>7.8150966500481062E-2</v>
      </c>
      <c r="P49" s="125">
        <v>0.22974673157923528</v>
      </c>
      <c r="Q49" s="125">
        <v>0.22538492131128912</v>
      </c>
      <c r="R49" s="125">
        <v>0.20850083562943222</v>
      </c>
      <c r="S49" s="125">
        <v>0.19530257219227903</v>
      </c>
      <c r="T49" s="125">
        <v>0.19197464738439565</v>
      </c>
      <c r="U49" s="125">
        <v>0.168443902810572</v>
      </c>
      <c r="V49" s="125">
        <v>0.16693436518945753</v>
      </c>
      <c r="W49" s="125">
        <v>0.18039287681292454</v>
      </c>
      <c r="X49" s="125">
        <v>0.19303144348670634</v>
      </c>
      <c r="Y49" s="125">
        <v>0.18801947933067262</v>
      </c>
      <c r="Z49" s="125">
        <v>0.19344019344019345</v>
      </c>
      <c r="AA49" s="125">
        <v>0.18029012203545935</v>
      </c>
      <c r="AB49" s="125">
        <f>((O48*O49)+(P48*P49)+(Q48*Q49)+(R48*R49)+(S48*S49)+(T48*T49)+(U48*U49)+(V48*V49)+(W48*W49)+(X48*X49)+(Y48*Y49)+(Z48*Z49)+(AA48*AA49))/SUM(O48:AA48)</f>
        <v>0.18276662127891882</v>
      </c>
      <c r="AC49" s="125" t="s">
        <v>56</v>
      </c>
      <c r="AD49" s="125" t="s">
        <v>56</v>
      </c>
      <c r="AE49" s="125" t="s">
        <v>56</v>
      </c>
      <c r="AF49" s="125" t="s">
        <v>56</v>
      </c>
      <c r="AG49" s="125" t="s">
        <v>56</v>
      </c>
      <c r="AH49" s="125" t="s">
        <v>56</v>
      </c>
      <c r="AI49" s="125" t="s">
        <v>56</v>
      </c>
      <c r="AJ49" s="125" t="s">
        <v>56</v>
      </c>
      <c r="AK49" s="125" t="s">
        <v>56</v>
      </c>
      <c r="AL49" s="125" t="s">
        <v>56</v>
      </c>
      <c r="AM49" s="127" t="s">
        <v>56</v>
      </c>
      <c r="AN49" s="127" t="s">
        <v>56</v>
      </c>
      <c r="AO49" s="127" t="s">
        <v>56</v>
      </c>
    </row>
    <row r="50" spans="1:41" s="115" customFormat="1" ht="15" customHeight="1" x14ac:dyDescent="0.35">
      <c r="A50" s="118" t="s">
        <v>30</v>
      </c>
      <c r="B50" s="128">
        <v>11260</v>
      </c>
      <c r="C50" s="128">
        <v>9820</v>
      </c>
      <c r="D50" s="120">
        <v>10875</v>
      </c>
      <c r="E50" s="120">
        <v>11303</v>
      </c>
      <c r="F50" s="120">
        <v>11690</v>
      </c>
      <c r="G50" s="120">
        <v>11616</v>
      </c>
      <c r="H50" s="120">
        <v>12478</v>
      </c>
      <c r="I50" s="120">
        <v>12434</v>
      </c>
      <c r="J50" s="120">
        <v>11834</v>
      </c>
      <c r="K50" s="120">
        <v>11916</v>
      </c>
      <c r="L50" s="120">
        <v>10852</v>
      </c>
      <c r="M50" s="120">
        <v>10949</v>
      </c>
      <c r="N50" s="120">
        <f t="shared" ref="N50:N51" si="54">SUM(B50:M50)/12</f>
        <v>11418.916666666666</v>
      </c>
      <c r="O50" s="120">
        <v>10894</v>
      </c>
      <c r="P50" s="120">
        <v>11109</v>
      </c>
      <c r="Q50" s="120">
        <v>11767</v>
      </c>
      <c r="R50" s="120">
        <v>11676</v>
      </c>
      <c r="S50" s="120">
        <v>12307</v>
      </c>
      <c r="T50" s="120">
        <v>11878</v>
      </c>
      <c r="U50" s="120">
        <v>11718</v>
      </c>
      <c r="V50" s="120">
        <v>11464</v>
      </c>
      <c r="W50" s="120">
        <v>10737</v>
      </c>
      <c r="X50" s="120">
        <v>10171</v>
      </c>
      <c r="Y50" s="120">
        <v>10074</v>
      </c>
      <c r="Z50" s="120">
        <v>10045</v>
      </c>
      <c r="AA50" s="120">
        <v>11540</v>
      </c>
      <c r="AB50" s="121">
        <f t="shared" ref="AB50:AB51" si="55">SUM(O50:AA50)/13</f>
        <v>11183.076923076924</v>
      </c>
      <c r="AC50" s="130">
        <f>(O50-D50)/D50</f>
        <v>1.7471264367816092E-3</v>
      </c>
      <c r="AD50" s="122">
        <f t="shared" ref="AD50:AD51" si="56">(P50-E50)/E50</f>
        <v>-1.7163584888967531E-2</v>
      </c>
      <c r="AE50" s="130">
        <f t="shared" ref="AE50:AE51" si="57">(Q50-F50)/F50</f>
        <v>6.5868263473053889E-3</v>
      </c>
      <c r="AF50" s="130">
        <f t="shared" ref="AF50:AF51" si="58">(R50-G50)/G50</f>
        <v>5.1652892561983473E-3</v>
      </c>
      <c r="AG50" s="122">
        <f t="shared" ref="AG50:AG51" si="59">(S50-H50)/H50</f>
        <v>-1.3704119249879788E-2</v>
      </c>
      <c r="AH50" s="122">
        <f t="shared" ref="AH50:AH51" si="60">(T50-I50)/I50</f>
        <v>-4.4716101013350489E-2</v>
      </c>
      <c r="AI50" s="130">
        <f t="shared" ref="AI50:AI51" si="61">(U50-J50)/J50</f>
        <v>-9.8022646611458514E-3</v>
      </c>
      <c r="AJ50" s="122">
        <f t="shared" ref="AJ50:AJ51" si="62">(V50-K50)/K50</f>
        <v>-3.7932192010741862E-2</v>
      </c>
      <c r="AK50" s="122">
        <f t="shared" ref="AK50:AK51" si="63">(W50-L50)/L50</f>
        <v>-1.0597124953925544E-2</v>
      </c>
      <c r="AL50" s="122">
        <f t="shared" ref="AL50:AL51" si="64">(X50-M50)/M50</f>
        <v>-7.1056717508448261E-2</v>
      </c>
      <c r="AM50" s="123">
        <f t="shared" ref="AM50:AO51" si="65">(Y50-B50)/B50</f>
        <v>-0.10532859680284191</v>
      </c>
      <c r="AN50" s="123">
        <f t="shared" si="65"/>
        <v>2.2912423625254582E-2</v>
      </c>
      <c r="AO50" s="123">
        <f t="shared" si="65"/>
        <v>6.114942528735632E-2</v>
      </c>
    </row>
    <row r="51" spans="1:41" s="115" customFormat="1" ht="15" customHeight="1" x14ac:dyDescent="0.35">
      <c r="A51" s="237" t="s">
        <v>31</v>
      </c>
      <c r="B51" s="258">
        <v>1017619</v>
      </c>
      <c r="C51" s="258">
        <v>906258</v>
      </c>
      <c r="D51" s="239">
        <v>977082</v>
      </c>
      <c r="E51" s="239">
        <v>1051766</v>
      </c>
      <c r="F51" s="239">
        <v>1109042</v>
      </c>
      <c r="G51" s="239">
        <v>993636</v>
      </c>
      <c r="H51" s="239">
        <v>1011241</v>
      </c>
      <c r="I51" s="239">
        <v>917139</v>
      </c>
      <c r="J51" s="239">
        <v>999128</v>
      </c>
      <c r="K51" s="239">
        <v>1117937</v>
      </c>
      <c r="L51" s="239">
        <v>1037151</v>
      </c>
      <c r="M51" s="239">
        <v>875377</v>
      </c>
      <c r="N51" s="239">
        <f t="shared" si="54"/>
        <v>1001114.6666666666</v>
      </c>
      <c r="O51" s="239">
        <v>680217</v>
      </c>
      <c r="P51" s="239">
        <v>285410</v>
      </c>
      <c r="Q51" s="239">
        <v>404659</v>
      </c>
      <c r="R51" s="239">
        <v>708630</v>
      </c>
      <c r="S51" s="239">
        <v>848365</v>
      </c>
      <c r="T51" s="239">
        <v>840457</v>
      </c>
      <c r="U51" s="239">
        <v>955620</v>
      </c>
      <c r="V51" s="239">
        <v>981548</v>
      </c>
      <c r="W51" s="239">
        <v>968821</v>
      </c>
      <c r="X51" s="239">
        <v>846449</v>
      </c>
      <c r="Y51" s="239">
        <v>888744</v>
      </c>
      <c r="Z51" s="239">
        <v>877281</v>
      </c>
      <c r="AA51" s="239">
        <v>1066254</v>
      </c>
      <c r="AB51" s="240">
        <f t="shared" si="55"/>
        <v>796342.69230769225</v>
      </c>
      <c r="AC51" s="241">
        <f>(O51-D51)/D51</f>
        <v>-0.30382813315566143</v>
      </c>
      <c r="AD51" s="241">
        <f t="shared" si="56"/>
        <v>-0.72863735849989442</v>
      </c>
      <c r="AE51" s="241">
        <f t="shared" si="57"/>
        <v>-0.63512743430816865</v>
      </c>
      <c r="AF51" s="241">
        <f t="shared" si="58"/>
        <v>-0.28683139499776578</v>
      </c>
      <c r="AG51" s="241">
        <f t="shared" si="59"/>
        <v>-0.16106546312896727</v>
      </c>
      <c r="AH51" s="241">
        <f t="shared" si="60"/>
        <v>-8.3610008951751039E-2</v>
      </c>
      <c r="AI51" s="241">
        <f t="shared" si="61"/>
        <v>-4.3545972087660437E-2</v>
      </c>
      <c r="AJ51" s="241">
        <f t="shared" si="62"/>
        <v>-0.12200061363028507</v>
      </c>
      <c r="AK51" s="241">
        <f t="shared" si="63"/>
        <v>-6.5882402851658056E-2</v>
      </c>
      <c r="AL51" s="241">
        <f t="shared" si="64"/>
        <v>-3.3046333179875639E-2</v>
      </c>
      <c r="AM51" s="242">
        <f t="shared" si="65"/>
        <v>-0.12664366526175316</v>
      </c>
      <c r="AN51" s="242">
        <f t="shared" si="65"/>
        <v>-3.1974338433426244E-2</v>
      </c>
      <c r="AO51" s="242">
        <f t="shared" si="65"/>
        <v>9.126357869656794E-2</v>
      </c>
    </row>
    <row r="52" spans="1:41" ht="17.25" customHeight="1" x14ac:dyDescent="0.35">
      <c r="A52" s="59" t="s">
        <v>32</v>
      </c>
      <c r="B52" s="59"/>
      <c r="C52" s="59"/>
      <c r="D52" s="3"/>
      <c r="E52" s="3"/>
      <c r="F52" s="3"/>
      <c r="G52" s="3"/>
      <c r="H52" s="3"/>
      <c r="I52" s="3"/>
      <c r="J52" s="3"/>
      <c r="K52" s="3"/>
      <c r="L52" s="3"/>
      <c r="M52" s="3"/>
      <c r="N52" s="60"/>
      <c r="O52" s="3"/>
      <c r="P52" s="3"/>
      <c r="Q52" s="3"/>
      <c r="R52" s="3"/>
      <c r="S52" s="3"/>
      <c r="T52" s="3"/>
      <c r="U52" s="3"/>
      <c r="V52" s="3"/>
      <c r="W52" s="3"/>
      <c r="X52" s="3"/>
      <c r="Y52" s="85"/>
      <c r="Z52" s="4"/>
      <c r="AA52" s="4"/>
      <c r="AB52" s="4"/>
      <c r="AC52" s="4"/>
      <c r="AD52" s="4"/>
      <c r="AE52" s="4"/>
      <c r="AF52" s="4"/>
      <c r="AG52" s="4"/>
      <c r="AH52" s="4"/>
      <c r="AI52" s="4"/>
      <c r="AJ52" s="4"/>
      <c r="AK52" s="7"/>
      <c r="AL52" s="7"/>
      <c r="AM52" s="7"/>
      <c r="AN52" s="7"/>
      <c r="AO52" s="7"/>
    </row>
    <row r="53" spans="1:41" ht="12" customHeight="1" x14ac:dyDescent="0.35">
      <c r="A53" s="73" t="s">
        <v>38</v>
      </c>
      <c r="B53" s="73"/>
      <c r="C53" s="73"/>
      <c r="D53" s="3"/>
      <c r="E53" s="3"/>
      <c r="F53" s="3"/>
      <c r="G53" s="3"/>
      <c r="H53" s="3"/>
      <c r="I53" s="3"/>
      <c r="J53" s="3"/>
      <c r="K53" s="3"/>
      <c r="L53" s="3"/>
      <c r="M53" s="3"/>
      <c r="N53" s="61"/>
      <c r="O53" s="3"/>
      <c r="P53" s="3"/>
      <c r="Q53" s="3"/>
      <c r="R53" s="3"/>
      <c r="S53" s="3"/>
      <c r="T53" s="3"/>
      <c r="U53" s="3"/>
      <c r="V53" s="3"/>
      <c r="W53" s="3"/>
      <c r="X53" s="3"/>
      <c r="Y53" s="85"/>
      <c r="Z53" s="2"/>
      <c r="AA53" s="2"/>
      <c r="AB53" s="2"/>
      <c r="AC53" s="2"/>
      <c r="AD53" s="2"/>
      <c r="AE53" s="2"/>
      <c r="AF53" s="2"/>
      <c r="AG53" s="2"/>
      <c r="AH53" s="2"/>
      <c r="AI53" s="2"/>
      <c r="AJ53" s="2"/>
      <c r="AK53" s="7"/>
      <c r="AL53" s="7"/>
      <c r="AM53" s="7"/>
      <c r="AN53" s="7"/>
      <c r="AO53" s="7"/>
    </row>
    <row r="54" spans="1:41" ht="12" customHeight="1" x14ac:dyDescent="0.35">
      <c r="A54" s="73" t="s">
        <v>33</v>
      </c>
      <c r="B54" s="73"/>
      <c r="C54" s="73"/>
      <c r="D54" s="3"/>
      <c r="E54" s="3"/>
      <c r="F54" s="3"/>
      <c r="G54" s="3"/>
      <c r="H54" s="3"/>
      <c r="I54" s="3"/>
      <c r="J54" s="3"/>
      <c r="K54" s="3"/>
      <c r="L54" s="3"/>
      <c r="M54" s="3"/>
      <c r="N54" s="60"/>
      <c r="O54" s="3"/>
      <c r="P54" s="3"/>
      <c r="Q54" s="3"/>
      <c r="R54" s="3"/>
      <c r="S54" s="3"/>
      <c r="T54" s="3"/>
      <c r="U54" s="3"/>
      <c r="V54" s="3"/>
      <c r="W54" s="3"/>
      <c r="X54" s="3"/>
      <c r="Y54" s="85"/>
      <c r="Z54" s="4"/>
      <c r="AA54" s="4"/>
      <c r="AB54" s="4"/>
      <c r="AC54" s="4"/>
      <c r="AD54" s="4"/>
      <c r="AE54" s="4"/>
      <c r="AF54" s="4"/>
      <c r="AG54" s="4"/>
      <c r="AH54" s="4"/>
      <c r="AI54" s="4"/>
      <c r="AJ54" s="4"/>
      <c r="AK54" s="7"/>
      <c r="AL54" s="7"/>
      <c r="AM54" s="7"/>
      <c r="AN54" s="7"/>
      <c r="AO54" s="7"/>
    </row>
    <row r="55" spans="1:41" ht="12" customHeight="1" x14ac:dyDescent="0.35">
      <c r="A55" s="73" t="s">
        <v>51</v>
      </c>
      <c r="B55" s="73"/>
      <c r="C55" s="73"/>
      <c r="D55" s="3"/>
      <c r="E55" s="3"/>
      <c r="F55" s="3"/>
      <c r="G55" s="3"/>
      <c r="H55" s="3"/>
      <c r="I55" s="3"/>
      <c r="J55" s="3"/>
      <c r="K55" s="3"/>
      <c r="L55" s="3"/>
      <c r="M55" s="3"/>
      <c r="N55" s="60"/>
      <c r="O55" s="3"/>
      <c r="P55" s="3"/>
      <c r="Q55" s="3"/>
      <c r="R55" s="3"/>
      <c r="S55" s="3"/>
      <c r="T55" s="3"/>
      <c r="U55" s="3"/>
      <c r="V55" s="3"/>
      <c r="W55" s="3"/>
      <c r="X55" s="3"/>
      <c r="Y55" s="85"/>
      <c r="Z55" s="4"/>
      <c r="AA55" s="4"/>
      <c r="AB55" s="4"/>
      <c r="AC55" s="4"/>
      <c r="AD55" s="4"/>
      <c r="AE55" s="4"/>
      <c r="AF55" s="4"/>
      <c r="AG55" s="4"/>
      <c r="AH55" s="4"/>
      <c r="AI55" s="4"/>
      <c r="AJ55" s="4"/>
      <c r="AK55" s="7"/>
      <c r="AL55" s="7"/>
      <c r="AM55" s="7"/>
      <c r="AN55" s="7"/>
      <c r="AO55" s="7"/>
    </row>
    <row r="56" spans="1:41" ht="12" customHeight="1" x14ac:dyDescent="0.35">
      <c r="A56" s="285" t="s">
        <v>136</v>
      </c>
      <c r="B56" s="285"/>
      <c r="C56" s="285"/>
      <c r="D56" s="285"/>
      <c r="E56" s="107"/>
      <c r="F56" s="107"/>
      <c r="G56" s="107"/>
      <c r="H56" s="39"/>
      <c r="I56" s="39"/>
      <c r="J56" s="39"/>
      <c r="K56" s="39"/>
      <c r="L56" s="39"/>
      <c r="M56" s="39"/>
      <c r="N56" s="60"/>
      <c r="O56" s="39"/>
      <c r="P56" s="39"/>
      <c r="Q56" s="39"/>
      <c r="R56" s="39"/>
      <c r="S56" s="39"/>
      <c r="T56" s="39"/>
      <c r="U56" s="39"/>
      <c r="V56" s="39"/>
      <c r="W56" s="39"/>
      <c r="X56" s="39"/>
      <c r="Y56" s="85"/>
      <c r="Z56" s="40"/>
      <c r="AA56" s="40"/>
      <c r="AB56" s="40"/>
      <c r="AC56" s="40"/>
      <c r="AD56" s="40"/>
      <c r="AE56" s="40"/>
      <c r="AF56" s="40"/>
      <c r="AG56" s="40"/>
      <c r="AH56" s="40"/>
      <c r="AI56" s="40"/>
      <c r="AJ56" s="40"/>
      <c r="AK56" s="7"/>
      <c r="AL56" s="7"/>
      <c r="AM56" s="7"/>
      <c r="AN56" s="7"/>
      <c r="AO56" s="7"/>
    </row>
    <row r="57" spans="1:41" ht="12" customHeight="1" x14ac:dyDescent="0.35">
      <c r="A57" s="89" t="s">
        <v>57</v>
      </c>
      <c r="B57" s="73"/>
      <c r="C57" s="73"/>
      <c r="D57" s="3"/>
      <c r="E57" s="3"/>
      <c r="F57" s="3"/>
      <c r="G57" s="3"/>
      <c r="H57" s="3"/>
      <c r="I57" s="3"/>
      <c r="J57" s="3"/>
      <c r="K57" s="3"/>
      <c r="L57" s="3"/>
      <c r="M57" s="3"/>
      <c r="N57" s="60"/>
      <c r="O57" s="3"/>
      <c r="P57" s="3"/>
      <c r="Q57" s="3"/>
      <c r="R57" s="3"/>
      <c r="S57" s="3"/>
      <c r="T57" s="3"/>
      <c r="U57" s="3"/>
      <c r="V57" s="3"/>
      <c r="W57" s="3"/>
      <c r="X57" s="3"/>
      <c r="Y57" s="85"/>
      <c r="Z57" s="4"/>
      <c r="AA57" s="4"/>
      <c r="AB57" s="4"/>
      <c r="AC57" s="4"/>
      <c r="AD57" s="4"/>
      <c r="AE57" s="4"/>
      <c r="AF57" s="4"/>
      <c r="AG57" s="4"/>
      <c r="AH57" s="4"/>
      <c r="AI57" s="4"/>
      <c r="AJ57" s="4"/>
      <c r="AK57" s="7"/>
      <c r="AL57" s="7"/>
      <c r="AM57" s="7"/>
      <c r="AN57" s="7"/>
      <c r="AO57" s="7"/>
    </row>
    <row r="58" spans="1:41" ht="12" customHeight="1" x14ac:dyDescent="0.35">
      <c r="A58" s="89" t="s">
        <v>242</v>
      </c>
      <c r="B58" s="89"/>
      <c r="C58" s="89"/>
      <c r="D58" s="3"/>
      <c r="E58" s="3"/>
      <c r="F58" s="3"/>
      <c r="G58" s="3"/>
      <c r="H58" s="3"/>
      <c r="I58" s="3"/>
      <c r="J58" s="3"/>
      <c r="K58" s="3"/>
      <c r="L58" s="3"/>
      <c r="M58" s="3"/>
      <c r="N58" s="61"/>
      <c r="O58" s="3"/>
      <c r="P58" s="3"/>
      <c r="Q58" s="3"/>
      <c r="R58" s="3"/>
      <c r="S58" s="3"/>
      <c r="T58" s="3"/>
      <c r="U58" s="3"/>
      <c r="V58" s="3"/>
      <c r="W58" s="3"/>
      <c r="X58" s="3"/>
      <c r="Y58" s="85"/>
      <c r="Z58" s="2"/>
      <c r="AA58" s="2"/>
      <c r="AB58" s="2"/>
      <c r="AC58" s="2"/>
      <c r="AD58" s="2"/>
      <c r="AE58" s="2"/>
      <c r="AF58" s="2"/>
      <c r="AG58" s="2"/>
      <c r="AH58" s="2"/>
      <c r="AI58" s="2"/>
      <c r="AJ58" s="2"/>
      <c r="AK58" s="7"/>
      <c r="AL58" s="7"/>
      <c r="AM58" s="7"/>
      <c r="AN58" s="7"/>
      <c r="AO58" s="7"/>
    </row>
    <row r="59" spans="1:41" ht="12" customHeight="1" x14ac:dyDescent="0.35">
      <c r="A59" s="89" t="s">
        <v>55</v>
      </c>
      <c r="B59" s="89"/>
      <c r="C59" s="89"/>
      <c r="D59" s="3"/>
      <c r="E59" s="3"/>
      <c r="F59" s="3"/>
      <c r="G59" s="3"/>
      <c r="H59" s="3"/>
      <c r="I59" s="3"/>
      <c r="J59" s="3"/>
      <c r="K59" s="3"/>
      <c r="L59" s="3"/>
      <c r="M59" s="3"/>
      <c r="N59" s="61"/>
      <c r="O59" s="3"/>
      <c r="P59" s="3"/>
      <c r="Q59" s="3"/>
      <c r="R59" s="3"/>
      <c r="S59" s="3"/>
      <c r="T59" s="3"/>
      <c r="U59" s="3"/>
      <c r="V59" s="3"/>
      <c r="W59" s="3"/>
      <c r="X59" s="3"/>
      <c r="Y59" s="85"/>
      <c r="Z59" s="2"/>
      <c r="AA59" s="2"/>
      <c r="AB59" s="2"/>
      <c r="AC59" s="2"/>
      <c r="AD59" s="2"/>
      <c r="AE59" s="2"/>
      <c r="AF59" s="2"/>
      <c r="AG59" s="2"/>
      <c r="AH59" s="2"/>
      <c r="AI59" s="2"/>
      <c r="AJ59" s="2"/>
      <c r="AK59" s="7"/>
      <c r="AL59" s="7"/>
      <c r="AM59" s="7"/>
      <c r="AN59" s="7"/>
      <c r="AO59" s="7"/>
    </row>
    <row r="60" spans="1:41" ht="12" customHeight="1" x14ac:dyDescent="0.35">
      <c r="A60" s="89" t="s">
        <v>243</v>
      </c>
      <c r="B60" s="73"/>
      <c r="C60" s="73"/>
      <c r="D60" s="3"/>
      <c r="E60" s="3"/>
      <c r="F60" s="3"/>
      <c r="G60" s="3"/>
      <c r="H60" s="3"/>
      <c r="I60" s="3"/>
      <c r="J60" s="3"/>
      <c r="K60" s="3"/>
      <c r="L60" s="3"/>
      <c r="M60" s="3"/>
      <c r="N60" s="60"/>
      <c r="O60" s="3"/>
      <c r="P60" s="3"/>
      <c r="Q60" s="3"/>
      <c r="R60" s="3"/>
      <c r="S60" s="3"/>
      <c r="T60" s="3"/>
      <c r="U60" s="3"/>
      <c r="V60" s="3"/>
      <c r="W60" s="3"/>
      <c r="X60" s="3"/>
      <c r="Y60" s="85"/>
      <c r="Z60" s="4"/>
      <c r="AA60" s="4"/>
      <c r="AB60" s="4"/>
      <c r="AC60" s="4"/>
      <c r="AD60" s="4"/>
      <c r="AE60" s="4"/>
      <c r="AF60" s="4"/>
      <c r="AG60" s="4"/>
      <c r="AH60" s="4"/>
      <c r="AI60" s="4"/>
      <c r="AJ60" s="4"/>
      <c r="AK60" s="7"/>
      <c r="AL60" s="7"/>
      <c r="AM60" s="7"/>
      <c r="AN60" s="7"/>
      <c r="AO60" s="7"/>
    </row>
    <row r="61" spans="1:41" ht="12" customHeight="1" x14ac:dyDescent="0.35">
      <c r="A61" s="59" t="s">
        <v>35</v>
      </c>
      <c r="B61" s="59"/>
      <c r="C61" s="59"/>
      <c r="D61" s="65"/>
      <c r="E61" s="65"/>
      <c r="F61" s="65"/>
      <c r="G61" s="65"/>
      <c r="H61" s="65"/>
      <c r="I61" s="65"/>
      <c r="J61" s="65"/>
      <c r="K61" s="65"/>
      <c r="L61" s="65"/>
      <c r="M61" s="65"/>
      <c r="N61" s="65"/>
      <c r="O61" s="65"/>
      <c r="P61" s="65"/>
      <c r="Q61" s="65"/>
      <c r="R61" s="65"/>
      <c r="S61" s="65"/>
      <c r="T61" s="65"/>
      <c r="U61" s="65"/>
      <c r="V61" s="65"/>
      <c r="W61" s="65"/>
      <c r="X61" s="65"/>
      <c r="Y61" s="86"/>
      <c r="Z61" s="65"/>
      <c r="AA61" s="65"/>
      <c r="AB61" s="65"/>
      <c r="AC61" s="65"/>
      <c r="AD61" s="65"/>
      <c r="AE61" s="65"/>
      <c r="AF61" s="65"/>
      <c r="AG61" s="65"/>
      <c r="AH61" s="65"/>
      <c r="AI61" s="65"/>
      <c r="AJ61" s="86"/>
      <c r="AK61" s="7"/>
      <c r="AL61" s="7"/>
      <c r="AM61" s="7"/>
      <c r="AN61" s="7"/>
      <c r="AO61" s="7"/>
    </row>
    <row r="62" spans="1:41" s="67" customFormat="1" ht="30" customHeight="1" x14ac:dyDescent="0.35">
      <c r="A62" s="66" t="s">
        <v>244</v>
      </c>
      <c r="B62" s="66"/>
      <c r="C62" s="66"/>
      <c r="Y62" s="87"/>
      <c r="AJ62" s="87"/>
      <c r="AK62" s="24"/>
      <c r="AL62" s="24"/>
      <c r="AM62" s="24"/>
      <c r="AN62" s="24"/>
      <c r="AO62" s="24"/>
    </row>
    <row r="63" spans="1:41" s="144" customFormat="1" ht="20.25" customHeight="1" x14ac:dyDescent="0.35">
      <c r="A63" s="186" t="s">
        <v>193</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row>
    <row r="64" spans="1:41" s="192" customFormat="1" x14ac:dyDescent="0.35">
      <c r="A64" s="187"/>
      <c r="B64" s="286" t="s">
        <v>53</v>
      </c>
      <c r="C64" s="287"/>
      <c r="D64" s="287"/>
      <c r="E64" s="287"/>
      <c r="F64" s="287"/>
      <c r="G64" s="287"/>
      <c r="H64" s="287"/>
      <c r="I64" s="287"/>
      <c r="J64" s="287"/>
      <c r="K64" s="287"/>
      <c r="L64" s="287"/>
      <c r="M64" s="287"/>
      <c r="N64" s="288"/>
      <c r="O64" s="286" t="s">
        <v>54</v>
      </c>
      <c r="P64" s="287"/>
      <c r="Q64" s="287"/>
      <c r="R64" s="287"/>
      <c r="S64" s="287"/>
      <c r="T64" s="287"/>
      <c r="U64" s="287"/>
      <c r="V64" s="287"/>
      <c r="W64" s="287"/>
      <c r="X64" s="287"/>
      <c r="Y64" s="287"/>
      <c r="Z64" s="287"/>
      <c r="AA64" s="287"/>
      <c r="AB64" s="288"/>
      <c r="AC64" s="293" t="s">
        <v>60</v>
      </c>
      <c r="AD64" s="291"/>
      <c r="AE64" s="291"/>
      <c r="AF64" s="291"/>
      <c r="AG64" s="291"/>
      <c r="AH64" s="291"/>
      <c r="AI64" s="291"/>
      <c r="AJ64" s="291"/>
      <c r="AK64" s="291"/>
      <c r="AL64" s="291"/>
      <c r="AM64" s="291"/>
      <c r="AN64" s="291"/>
      <c r="AO64" s="291"/>
    </row>
    <row r="65" spans="1:41" s="231" customFormat="1" ht="44.15" customHeight="1" x14ac:dyDescent="0.35">
      <c r="A65" s="147" t="s">
        <v>28</v>
      </c>
      <c r="B65" s="55" t="s">
        <v>157</v>
      </c>
      <c r="C65" s="55" t="s">
        <v>158</v>
      </c>
      <c r="D65" s="55" t="s">
        <v>159</v>
      </c>
      <c r="E65" s="55" t="s">
        <v>160</v>
      </c>
      <c r="F65" s="55" t="s">
        <v>161</v>
      </c>
      <c r="G65" s="55" t="s">
        <v>162</v>
      </c>
      <c r="H65" s="55" t="s">
        <v>163</v>
      </c>
      <c r="I65" s="55" t="s">
        <v>164</v>
      </c>
      <c r="J65" s="55" t="s">
        <v>165</v>
      </c>
      <c r="K65" s="55" t="s">
        <v>166</v>
      </c>
      <c r="L65" s="55" t="s">
        <v>167</v>
      </c>
      <c r="M65" s="55" t="s">
        <v>168</v>
      </c>
      <c r="N65" s="55" t="s">
        <v>153</v>
      </c>
      <c r="O65" s="55" t="s">
        <v>169</v>
      </c>
      <c r="P65" s="55" t="s">
        <v>170</v>
      </c>
      <c r="Q65" s="55" t="s">
        <v>171</v>
      </c>
      <c r="R65" s="55" t="s">
        <v>172</v>
      </c>
      <c r="S65" s="55" t="s">
        <v>173</v>
      </c>
      <c r="T65" s="55" t="s">
        <v>174</v>
      </c>
      <c r="U65" s="55" t="s">
        <v>175</v>
      </c>
      <c r="V65" s="55" t="s">
        <v>176</v>
      </c>
      <c r="W65" s="55" t="s">
        <v>177</v>
      </c>
      <c r="X65" s="55" t="s">
        <v>178</v>
      </c>
      <c r="Y65" s="55" t="s">
        <v>179</v>
      </c>
      <c r="Z65" s="55" t="s">
        <v>180</v>
      </c>
      <c r="AA65" s="55" t="s">
        <v>181</v>
      </c>
      <c r="AB65" s="55" t="s">
        <v>154</v>
      </c>
      <c r="AC65" s="55" t="s">
        <v>61</v>
      </c>
      <c r="AD65" s="55" t="s">
        <v>62</v>
      </c>
      <c r="AE65" s="55" t="s">
        <v>63</v>
      </c>
      <c r="AF65" s="55" t="s">
        <v>64</v>
      </c>
      <c r="AG65" s="55" t="s">
        <v>65</v>
      </c>
      <c r="AH65" s="55" t="s">
        <v>66</v>
      </c>
      <c r="AI65" s="55" t="s">
        <v>67</v>
      </c>
      <c r="AJ65" s="55" t="s">
        <v>68</v>
      </c>
      <c r="AK65" s="55" t="s">
        <v>69</v>
      </c>
      <c r="AL65" s="55" t="s">
        <v>70</v>
      </c>
      <c r="AM65" s="55" t="s">
        <v>71</v>
      </c>
      <c r="AN65" s="55" t="s">
        <v>72</v>
      </c>
      <c r="AO65" s="143" t="s">
        <v>73</v>
      </c>
    </row>
    <row r="66" spans="1:41" s="193" customFormat="1" x14ac:dyDescent="0.35">
      <c r="A66" s="172" t="s">
        <v>40</v>
      </c>
      <c r="B66" s="225">
        <v>2361000</v>
      </c>
      <c r="C66" s="225">
        <v>1983767</v>
      </c>
      <c r="D66" s="226">
        <v>2276537</v>
      </c>
      <c r="E66" s="226">
        <v>2311363</v>
      </c>
      <c r="F66" s="226">
        <v>2324626</v>
      </c>
      <c r="G66" s="226">
        <v>2174250</v>
      </c>
      <c r="H66" s="226">
        <v>2253579</v>
      </c>
      <c r="I66" s="226">
        <v>2101739</v>
      </c>
      <c r="J66" s="226">
        <v>2188458</v>
      </c>
      <c r="K66" s="226">
        <v>2368032</v>
      </c>
      <c r="L66" s="226">
        <v>2284308</v>
      </c>
      <c r="M66" s="226">
        <v>2182699</v>
      </c>
      <c r="N66" s="174">
        <f t="shared" ref="N66:N70" si="66">SUM(B66:M66)/12</f>
        <v>2234196.5</v>
      </c>
      <c r="O66" s="174">
        <v>1972299</v>
      </c>
      <c r="P66" s="174">
        <v>1483596</v>
      </c>
      <c r="Q66" s="174">
        <v>1631142</v>
      </c>
      <c r="R66" s="174">
        <v>1917928</v>
      </c>
      <c r="S66" s="174">
        <v>1982720</v>
      </c>
      <c r="T66" s="174">
        <v>1970168</v>
      </c>
      <c r="U66" s="174">
        <v>2093636</v>
      </c>
      <c r="V66" s="174">
        <v>2209883</v>
      </c>
      <c r="W66" s="174">
        <v>2137870</v>
      </c>
      <c r="X66" s="174">
        <v>2010162</v>
      </c>
      <c r="Y66" s="174">
        <v>2006620</v>
      </c>
      <c r="Z66" s="174">
        <v>1869814</v>
      </c>
      <c r="AA66" s="174">
        <v>2308016</v>
      </c>
      <c r="AB66" s="176">
        <f t="shared" ref="AB66:AB70" si="67">SUM(O66:AA66)/13</f>
        <v>1968758</v>
      </c>
      <c r="AC66" s="132">
        <f t="shared" ref="AC66" si="68">(O66-D66)/D66</f>
        <v>-0.13364070076611978</v>
      </c>
      <c r="AD66" s="132">
        <f t="shared" ref="AD66:AD70" si="69">(P66-E66)/E66</f>
        <v>-0.35812938080258272</v>
      </c>
      <c r="AE66" s="132">
        <f t="shared" ref="AE66:AE70" si="70">(Q66-F66)/F66</f>
        <v>-0.29832067610015545</v>
      </c>
      <c r="AF66" s="132">
        <f t="shared" ref="AF66:AF70" si="71">(R66-G66)/G66</f>
        <v>-0.11788984707370358</v>
      </c>
      <c r="AG66" s="132">
        <f t="shared" ref="AG66:AG70" si="72">(S66-H66)/H66</f>
        <v>-0.12019059460529229</v>
      </c>
      <c r="AH66" s="132">
        <f t="shared" ref="AH66:AH70" si="73">(T66-I66)/I66</f>
        <v>-6.2601017538333734E-2</v>
      </c>
      <c r="AI66" s="132">
        <f t="shared" ref="AI66:AI70" si="74">(U66-J66)/J66</f>
        <v>-4.3328224713474056E-2</v>
      </c>
      <c r="AJ66" s="132">
        <f t="shared" ref="AJ66:AJ70" si="75">(V66-K66)/K66</f>
        <v>-6.6784992770367965E-2</v>
      </c>
      <c r="AK66" s="177">
        <f t="shared" ref="AK66:AK70" si="76">(W66-L66)/L66</f>
        <v>-6.4106066257264782E-2</v>
      </c>
      <c r="AL66" s="177">
        <f t="shared" ref="AL66:AL70" si="77">(X66-M66)/M66</f>
        <v>-7.9047546180210829E-2</v>
      </c>
      <c r="AM66" s="177">
        <f t="shared" ref="AM66" si="78">(Y66-B66)/B66</f>
        <v>-0.15009741634900467</v>
      </c>
      <c r="AN66" s="177">
        <f t="shared" ref="AN66" si="79">(Z66-C66)/C66</f>
        <v>-5.7442733950106038E-2</v>
      </c>
      <c r="AO66" s="189">
        <f>(AA66-D66)/D66</f>
        <v>1.3827581102349754E-2</v>
      </c>
    </row>
    <row r="67" spans="1:41" s="193" customFormat="1" x14ac:dyDescent="0.35">
      <c r="A67" s="172" t="s">
        <v>41</v>
      </c>
      <c r="B67" s="196">
        <v>1.780601440067768E-3</v>
      </c>
      <c r="C67" s="196">
        <v>1.9261334622463222E-3</v>
      </c>
      <c r="D67" s="227">
        <v>1.9345172074954197E-3</v>
      </c>
      <c r="E67" s="227">
        <v>1.8871981597005749E-3</v>
      </c>
      <c r="F67" s="227">
        <v>1.9775224057547321E-3</v>
      </c>
      <c r="G67" s="227">
        <v>1.9225020121881107E-3</v>
      </c>
      <c r="H67" s="227">
        <v>2.0079171841768137E-3</v>
      </c>
      <c r="I67" s="227">
        <v>2.0083369057718394E-3</v>
      </c>
      <c r="J67" s="227">
        <v>1.8794054992145154E-3</v>
      </c>
      <c r="K67" s="227">
        <v>1.9387406926933419E-3</v>
      </c>
      <c r="L67" s="227">
        <v>1.8399445258695413E-3</v>
      </c>
      <c r="M67" s="227">
        <v>1.8871131566927002E-3</v>
      </c>
      <c r="N67" s="126">
        <f>((B66*B67)+(C66*C67)+(D66*D67)+(E66*E67)+(F66*F67)+(G66*G67)+(H66*H67)+(I66*I67)+(J66*J67)+(K66*K67)+(L66*L67)+(M66*M67))/SUM(B66:M66)</f>
        <v>1.9149315350432843E-3</v>
      </c>
      <c r="O67" s="154">
        <v>0.20179749622141471</v>
      </c>
      <c r="P67" s="154">
        <v>0.51807163136055912</v>
      </c>
      <c r="Q67" s="154">
        <v>0.46913021674385186</v>
      </c>
      <c r="R67" s="154">
        <v>0.43593138011437343</v>
      </c>
      <c r="S67" s="154">
        <v>0.38845727081988379</v>
      </c>
      <c r="T67" s="154">
        <v>0.3526379476268014</v>
      </c>
      <c r="U67" s="154">
        <v>0.36670796642778403</v>
      </c>
      <c r="V67" s="154">
        <v>0.35633605942034036</v>
      </c>
      <c r="W67" s="154">
        <v>0.36247526743908659</v>
      </c>
      <c r="X67" s="154">
        <v>0.38750558412705044</v>
      </c>
      <c r="Y67" s="154">
        <v>0.43043426259082435</v>
      </c>
      <c r="Z67" s="154">
        <v>0.41871063111090195</v>
      </c>
      <c r="AA67" s="154">
        <v>0.40702230833755054</v>
      </c>
      <c r="AB67" s="132">
        <f>((O66*O67)+(P66*P67)+(Q66*Q67)+(R66*R67)+(S66*S67)+(T66*T67)+(U66*U67)+(V66*V67)+(W66*W67)+(X66*X67)+(Y66*Y67)+(Z66*Z67)+(AA66*AA67))/SUM(O66:AA66)</f>
        <v>0.38790586208704636</v>
      </c>
      <c r="AC67" s="132" t="s">
        <v>56</v>
      </c>
      <c r="AD67" s="132" t="s">
        <v>56</v>
      </c>
      <c r="AE67" s="132" t="s">
        <v>56</v>
      </c>
      <c r="AF67" s="132" t="s">
        <v>56</v>
      </c>
      <c r="AG67" s="132" t="s">
        <v>56</v>
      </c>
      <c r="AH67" s="132" t="s">
        <v>56</v>
      </c>
      <c r="AI67" s="132" t="s">
        <v>56</v>
      </c>
      <c r="AJ67" s="132" t="s">
        <v>56</v>
      </c>
      <c r="AK67" s="176" t="s">
        <v>56</v>
      </c>
      <c r="AL67" s="176" t="s">
        <v>56</v>
      </c>
      <c r="AM67" s="176" t="s">
        <v>56</v>
      </c>
      <c r="AN67" s="176" t="s">
        <v>56</v>
      </c>
      <c r="AO67" s="190" t="s">
        <v>56</v>
      </c>
    </row>
    <row r="68" spans="1:41" s="193" customFormat="1" x14ac:dyDescent="0.35">
      <c r="A68" s="172" t="s">
        <v>29</v>
      </c>
      <c r="B68" s="225">
        <v>146185</v>
      </c>
      <c r="C68" s="225">
        <v>124850</v>
      </c>
      <c r="D68" s="226">
        <v>139787</v>
      </c>
      <c r="E68" s="226">
        <v>143640</v>
      </c>
      <c r="F68" s="226">
        <v>147444</v>
      </c>
      <c r="G68" s="226">
        <v>132987</v>
      </c>
      <c r="H68" s="226">
        <v>141247</v>
      </c>
      <c r="I68" s="226">
        <v>128147</v>
      </c>
      <c r="J68" s="226">
        <v>137778</v>
      </c>
      <c r="K68" s="226">
        <v>151693</v>
      </c>
      <c r="L68" s="226">
        <v>142128</v>
      </c>
      <c r="M68" s="226">
        <v>124132</v>
      </c>
      <c r="N68" s="174">
        <f t="shared" si="66"/>
        <v>138334.83333333334</v>
      </c>
      <c r="O68" s="174">
        <v>134187</v>
      </c>
      <c r="P68" s="174">
        <v>118614</v>
      </c>
      <c r="Q68" s="174">
        <v>122210</v>
      </c>
      <c r="R68" s="174">
        <v>138652</v>
      </c>
      <c r="S68" s="174">
        <v>137955</v>
      </c>
      <c r="T68" s="174">
        <v>133187</v>
      </c>
      <c r="U68" s="174">
        <v>148852</v>
      </c>
      <c r="V68" s="174">
        <v>152307</v>
      </c>
      <c r="W68" s="174">
        <v>152824</v>
      </c>
      <c r="X68" s="174">
        <v>143953</v>
      </c>
      <c r="Y68" s="174">
        <v>157549</v>
      </c>
      <c r="Z68" s="174">
        <v>147202</v>
      </c>
      <c r="AA68" s="174">
        <v>173494</v>
      </c>
      <c r="AB68" s="176">
        <f t="shared" si="67"/>
        <v>143152.76923076922</v>
      </c>
      <c r="AC68" s="132">
        <f>(O68-D68)/D68</f>
        <v>-4.0060949873736471E-2</v>
      </c>
      <c r="AD68" s="132">
        <f t="shared" si="69"/>
        <v>-0.17422723475355054</v>
      </c>
      <c r="AE68" s="132">
        <f t="shared" si="70"/>
        <v>-0.17114294240525216</v>
      </c>
      <c r="AF68" s="132">
        <f t="shared" si="71"/>
        <v>4.2598148691225461E-2</v>
      </c>
      <c r="AG68" s="132">
        <f t="shared" si="72"/>
        <v>-2.3306689699604241E-2</v>
      </c>
      <c r="AH68" s="132">
        <f t="shared" si="73"/>
        <v>3.9329832145894951E-2</v>
      </c>
      <c r="AI68" s="132">
        <f t="shared" si="74"/>
        <v>8.0375676813424488E-2</v>
      </c>
      <c r="AJ68" s="126">
        <f t="shared" si="75"/>
        <v>4.0476488697566799E-3</v>
      </c>
      <c r="AK68" s="132">
        <f t="shared" si="76"/>
        <v>7.5256107171000786E-2</v>
      </c>
      <c r="AL68" s="132">
        <f t="shared" si="77"/>
        <v>0.1596767956691264</v>
      </c>
      <c r="AM68" s="132">
        <f>(Y68-B68)/B68</f>
        <v>7.7737113930977875E-2</v>
      </c>
      <c r="AN68" s="132">
        <f>(Z68-C68)/C68</f>
        <v>0.17903083700440528</v>
      </c>
      <c r="AO68" s="133">
        <f>(AA68-D68)/D68</f>
        <v>0.24113114953464915</v>
      </c>
    </row>
    <row r="69" spans="1:41" s="193" customFormat="1" x14ac:dyDescent="0.35">
      <c r="A69" s="172" t="s">
        <v>42</v>
      </c>
      <c r="B69" s="228">
        <v>0</v>
      </c>
      <c r="C69" s="228">
        <v>0</v>
      </c>
      <c r="D69" s="229">
        <v>0</v>
      </c>
      <c r="E69" s="229">
        <v>0</v>
      </c>
      <c r="F69" s="229">
        <v>0</v>
      </c>
      <c r="G69" s="229">
        <v>0</v>
      </c>
      <c r="H69" s="229">
        <v>0</v>
      </c>
      <c r="I69" s="229">
        <v>0</v>
      </c>
      <c r="J69" s="229">
        <v>0</v>
      </c>
      <c r="K69" s="229">
        <v>0</v>
      </c>
      <c r="L69" s="229">
        <v>0</v>
      </c>
      <c r="M69" s="229">
        <v>0</v>
      </c>
      <c r="N69" s="126">
        <f>((B68*B69)+(C68*C69)+(D68*D69)+(E68*E69)+(F68*F69)+(G68*G69)+(H68*H69)+(I68*I69)+(J68*J69)+(K68*K69)+(L68*L69)+(M68*M69))/SUM(B68:M68)</f>
        <v>0</v>
      </c>
      <c r="O69" s="132">
        <v>0.24954727358089829</v>
      </c>
      <c r="P69" s="132">
        <v>0.64528639115112885</v>
      </c>
      <c r="Q69" s="132">
        <v>0.61489239833074216</v>
      </c>
      <c r="R69" s="132">
        <v>0.56975016588292993</v>
      </c>
      <c r="S69" s="132">
        <v>0.51824870428763004</v>
      </c>
      <c r="T69" s="132">
        <v>0.48532514434591967</v>
      </c>
      <c r="U69" s="132">
        <v>0.48239862413672641</v>
      </c>
      <c r="V69" s="132">
        <v>0.49379214349964218</v>
      </c>
      <c r="W69" s="132">
        <v>0.50624247500392605</v>
      </c>
      <c r="X69" s="132">
        <v>0.52888095420032932</v>
      </c>
      <c r="Y69" s="132">
        <v>0.57781388647341458</v>
      </c>
      <c r="Z69" s="132">
        <v>0.56585508349071345</v>
      </c>
      <c r="AA69" s="132">
        <v>0.53724048093882204</v>
      </c>
      <c r="AB69" s="132">
        <f>((O68*O69)+(P68*P69)+(Q68*Q69)+(R68*R69)+(S68*S69)+(T68*T69)+(U68*U69)+(V68*V69)+(W68*W69)+(X68*X69)+(Y68*Y69)+(Z68*Z69)+(AA68*AA69))/SUM(O68:AA68)</f>
        <v>0.5203445915229884</v>
      </c>
      <c r="AC69" s="132" t="s">
        <v>56</v>
      </c>
      <c r="AD69" s="132" t="s">
        <v>56</v>
      </c>
      <c r="AE69" s="132" t="s">
        <v>56</v>
      </c>
      <c r="AF69" s="132" t="s">
        <v>56</v>
      </c>
      <c r="AG69" s="132" t="s">
        <v>56</v>
      </c>
      <c r="AH69" s="132" t="s">
        <v>56</v>
      </c>
      <c r="AI69" s="132" t="s">
        <v>56</v>
      </c>
      <c r="AJ69" s="132" t="s">
        <v>56</v>
      </c>
      <c r="AK69" s="176" t="s">
        <v>56</v>
      </c>
      <c r="AL69" s="176" t="s">
        <v>56</v>
      </c>
      <c r="AM69" s="176" t="s">
        <v>56</v>
      </c>
      <c r="AN69" s="176" t="s">
        <v>56</v>
      </c>
      <c r="AO69" s="190" t="s">
        <v>56</v>
      </c>
    </row>
    <row r="70" spans="1:41" s="193" customFormat="1" x14ac:dyDescent="0.35">
      <c r="A70" s="249" t="s">
        <v>31</v>
      </c>
      <c r="B70" s="259">
        <v>719586</v>
      </c>
      <c r="C70" s="259">
        <v>600877</v>
      </c>
      <c r="D70" s="259">
        <v>666647</v>
      </c>
      <c r="E70" s="259">
        <v>672228</v>
      </c>
      <c r="F70" s="259">
        <v>684748</v>
      </c>
      <c r="G70" s="259">
        <v>644789</v>
      </c>
      <c r="H70" s="259">
        <v>693560</v>
      </c>
      <c r="I70" s="259">
        <v>654443</v>
      </c>
      <c r="J70" s="259">
        <v>656599</v>
      </c>
      <c r="K70" s="259">
        <v>1030464</v>
      </c>
      <c r="L70" s="259">
        <v>1145679</v>
      </c>
      <c r="M70" s="261">
        <v>741201</v>
      </c>
      <c r="N70" s="251">
        <f t="shared" si="66"/>
        <v>742568.41666666663</v>
      </c>
      <c r="O70" s="251">
        <v>521029</v>
      </c>
      <c r="P70" s="251">
        <v>343132</v>
      </c>
      <c r="Q70" s="251">
        <v>401233</v>
      </c>
      <c r="R70" s="251">
        <v>483468</v>
      </c>
      <c r="S70" s="251">
        <v>520367</v>
      </c>
      <c r="T70" s="251">
        <v>529648</v>
      </c>
      <c r="U70" s="251">
        <v>560020</v>
      </c>
      <c r="V70" s="251">
        <v>1062255</v>
      </c>
      <c r="W70" s="251">
        <v>1060315</v>
      </c>
      <c r="X70" s="251">
        <v>623283</v>
      </c>
      <c r="Y70" s="251">
        <v>536922</v>
      </c>
      <c r="Z70" s="251">
        <v>506979</v>
      </c>
      <c r="AA70" s="251">
        <v>602612</v>
      </c>
      <c r="AB70" s="252">
        <f t="shared" si="67"/>
        <v>596251</v>
      </c>
      <c r="AC70" s="179">
        <f>(O70-D70)/D70</f>
        <v>-0.21843344378659171</v>
      </c>
      <c r="AD70" s="179">
        <f t="shared" si="69"/>
        <v>-0.48956008973146015</v>
      </c>
      <c r="AE70" s="179">
        <f t="shared" si="70"/>
        <v>-0.41404283035510875</v>
      </c>
      <c r="AF70" s="179">
        <f t="shared" si="71"/>
        <v>-0.250191923249311</v>
      </c>
      <c r="AG70" s="179">
        <f t="shared" si="72"/>
        <v>-0.24971595824442008</v>
      </c>
      <c r="AH70" s="179">
        <f t="shared" si="73"/>
        <v>-0.19068887588376682</v>
      </c>
      <c r="AI70" s="179">
        <f t="shared" si="74"/>
        <v>-0.14708977625613198</v>
      </c>
      <c r="AJ70" s="179">
        <f t="shared" si="75"/>
        <v>3.0851150549655301E-2</v>
      </c>
      <c r="AK70" s="179">
        <f t="shared" si="76"/>
        <v>-7.4509526664973347E-2</v>
      </c>
      <c r="AL70" s="179">
        <f t="shared" si="77"/>
        <v>-0.159090449149421</v>
      </c>
      <c r="AM70" s="179">
        <f>(Y70-B70)/B70</f>
        <v>-0.25384596142782101</v>
      </c>
      <c r="AN70" s="179">
        <f>(Z70-C70)/C70</f>
        <v>-0.15626825456790658</v>
      </c>
      <c r="AO70" s="253">
        <f>(AA70-D70)/D70</f>
        <v>-9.6055333632342157E-2</v>
      </c>
    </row>
    <row r="71" spans="1:41" s="115" customFormat="1" ht="17.25" customHeight="1" x14ac:dyDescent="0.35">
      <c r="A71" s="59" t="s">
        <v>32</v>
      </c>
      <c r="B71" s="41"/>
      <c r="C71" s="41"/>
      <c r="D71" s="41"/>
      <c r="E71" s="41"/>
      <c r="F71" s="41"/>
      <c r="G71" s="41"/>
      <c r="H71" s="41"/>
      <c r="I71" s="41"/>
      <c r="J71" s="41"/>
      <c r="K71" s="41"/>
      <c r="L71" s="41"/>
      <c r="M71" s="41"/>
    </row>
    <row r="72" spans="1:41" s="94" customFormat="1" ht="12" customHeight="1" x14ac:dyDescent="0.35">
      <c r="A72" s="180" t="s">
        <v>38</v>
      </c>
      <c r="B72" s="95"/>
      <c r="C72" s="95"/>
      <c r="D72" s="96"/>
      <c r="E72" s="96"/>
      <c r="F72" s="96"/>
      <c r="G72" s="96"/>
      <c r="H72" s="96"/>
      <c r="I72" s="96"/>
      <c r="J72" s="96"/>
      <c r="K72" s="96"/>
      <c r="L72" s="96"/>
      <c r="M72" s="96"/>
      <c r="N72" s="97"/>
      <c r="O72" s="96"/>
      <c r="P72" s="96"/>
      <c r="Q72" s="96"/>
      <c r="R72" s="96"/>
      <c r="S72" s="96"/>
      <c r="T72" s="96"/>
      <c r="U72" s="96"/>
      <c r="V72" s="96"/>
      <c r="W72" s="96"/>
      <c r="X72" s="96"/>
      <c r="Y72" s="96"/>
      <c r="Z72" s="96"/>
      <c r="AA72" s="96"/>
      <c r="AB72" s="96"/>
      <c r="AC72" s="96"/>
      <c r="AD72" s="96"/>
      <c r="AE72" s="97"/>
      <c r="AF72" s="98"/>
      <c r="AG72" s="98"/>
      <c r="AH72" s="98"/>
      <c r="AI72" s="98"/>
      <c r="AJ72" s="98"/>
      <c r="AK72" s="98"/>
      <c r="AL72" s="98"/>
      <c r="AM72" s="98"/>
      <c r="AN72" s="98"/>
      <c r="AO72" s="98"/>
    </row>
    <row r="73" spans="1:41" s="94" customFormat="1" ht="12" customHeight="1" x14ac:dyDescent="0.35">
      <c r="A73" s="180" t="s">
        <v>33</v>
      </c>
      <c r="B73" s="95"/>
      <c r="C73" s="95"/>
      <c r="D73" s="96"/>
      <c r="E73" s="96"/>
      <c r="F73" s="96"/>
      <c r="G73" s="96"/>
      <c r="H73" s="96"/>
      <c r="I73" s="96"/>
      <c r="J73" s="96"/>
      <c r="K73" s="96"/>
      <c r="L73" s="96"/>
      <c r="M73" s="96"/>
      <c r="N73" s="97"/>
      <c r="O73" s="96"/>
      <c r="P73" s="96"/>
      <c r="Q73" s="96"/>
      <c r="R73" s="96"/>
      <c r="S73" s="96"/>
      <c r="T73" s="96"/>
      <c r="U73" s="96"/>
      <c r="V73" s="96"/>
      <c r="W73" s="96"/>
      <c r="X73" s="96"/>
      <c r="Y73" s="96"/>
      <c r="Z73" s="96"/>
      <c r="AA73" s="96"/>
      <c r="AB73" s="96"/>
      <c r="AC73" s="96"/>
      <c r="AD73" s="96"/>
      <c r="AE73" s="97"/>
      <c r="AF73" s="98"/>
      <c r="AG73" s="98"/>
      <c r="AH73" s="98"/>
      <c r="AI73" s="98"/>
      <c r="AJ73" s="98"/>
      <c r="AK73" s="98"/>
      <c r="AL73" s="98"/>
      <c r="AM73" s="98"/>
      <c r="AN73" s="98"/>
      <c r="AO73" s="98"/>
    </row>
    <row r="74" spans="1:41" s="94" customFormat="1" ht="12" customHeight="1" x14ac:dyDescent="0.35">
      <c r="A74" s="106" t="s">
        <v>51</v>
      </c>
      <c r="B74" s="95"/>
      <c r="C74" s="95"/>
      <c r="D74" s="96"/>
      <c r="E74" s="96"/>
      <c r="F74" s="96"/>
      <c r="G74" s="96"/>
      <c r="H74" s="96"/>
      <c r="I74" s="96"/>
      <c r="J74" s="96"/>
      <c r="K74" s="96"/>
      <c r="L74" s="96"/>
      <c r="M74" s="96"/>
      <c r="N74" s="97"/>
      <c r="O74" s="96"/>
      <c r="P74" s="96"/>
      <c r="Q74" s="96"/>
      <c r="R74" s="96"/>
      <c r="S74" s="96"/>
      <c r="T74" s="96"/>
      <c r="U74" s="96"/>
      <c r="V74" s="96"/>
      <c r="W74" s="96"/>
      <c r="X74" s="96"/>
      <c r="Y74" s="96"/>
      <c r="Z74" s="96"/>
      <c r="AA74" s="96"/>
      <c r="AB74" s="96"/>
      <c r="AC74" s="96"/>
      <c r="AD74" s="96"/>
      <c r="AE74" s="97"/>
      <c r="AF74" s="98"/>
      <c r="AG74" s="98"/>
      <c r="AH74" s="98"/>
      <c r="AI74" s="98"/>
      <c r="AJ74" s="98"/>
      <c r="AK74" s="98"/>
      <c r="AL74" s="98"/>
      <c r="AM74" s="98"/>
      <c r="AN74" s="98"/>
      <c r="AO74" s="98"/>
    </row>
    <row r="75" spans="1:41" s="94" customFormat="1" ht="12" customHeight="1" x14ac:dyDescent="0.35">
      <c r="A75" s="285" t="s">
        <v>136</v>
      </c>
      <c r="B75" s="285"/>
      <c r="C75" s="285"/>
      <c r="D75" s="285"/>
      <c r="E75" s="96"/>
      <c r="F75" s="96"/>
      <c r="G75" s="96"/>
      <c r="H75" s="96"/>
      <c r="I75" s="96"/>
      <c r="J75" s="96"/>
      <c r="K75" s="96"/>
      <c r="L75" s="96"/>
      <c r="M75" s="96"/>
      <c r="N75" s="97"/>
      <c r="O75" s="96"/>
      <c r="P75" s="96"/>
      <c r="Q75" s="96"/>
      <c r="R75" s="96"/>
      <c r="S75" s="96"/>
      <c r="T75" s="96"/>
      <c r="U75" s="96"/>
      <c r="V75" s="96"/>
      <c r="W75" s="96"/>
      <c r="X75" s="96"/>
      <c r="Y75" s="96"/>
      <c r="Z75" s="96"/>
      <c r="AA75" s="96"/>
      <c r="AB75" s="96"/>
      <c r="AC75" s="96"/>
      <c r="AD75" s="96"/>
      <c r="AE75" s="97"/>
      <c r="AF75" s="98"/>
      <c r="AG75" s="98"/>
      <c r="AH75" s="98"/>
      <c r="AI75" s="98"/>
      <c r="AJ75" s="98"/>
      <c r="AK75" s="98"/>
      <c r="AL75" s="98"/>
      <c r="AM75" s="98"/>
      <c r="AN75" s="98"/>
      <c r="AO75" s="98"/>
    </row>
    <row r="76" spans="1:41" s="94" customFormat="1" ht="12" customHeight="1" x14ac:dyDescent="0.35">
      <c r="A76" s="180" t="s">
        <v>57</v>
      </c>
      <c r="B76" s="105"/>
      <c r="C76" s="105"/>
      <c r="D76" s="105"/>
      <c r="E76" s="105"/>
      <c r="F76" s="105"/>
      <c r="G76" s="105"/>
      <c r="H76" s="99"/>
      <c r="I76" s="99"/>
      <c r="J76" s="99"/>
      <c r="K76" s="99"/>
      <c r="L76" s="99"/>
      <c r="M76" s="99"/>
      <c r="N76" s="100"/>
      <c r="O76" s="99"/>
      <c r="P76" s="99"/>
      <c r="Q76" s="99"/>
      <c r="R76" s="99"/>
      <c r="S76" s="99"/>
      <c r="T76" s="99"/>
      <c r="U76" s="99"/>
      <c r="V76" s="99"/>
      <c r="W76" s="99"/>
      <c r="X76" s="99"/>
      <c r="Y76" s="99"/>
      <c r="Z76" s="99"/>
      <c r="AA76" s="99"/>
      <c r="AB76" s="99"/>
      <c r="AC76" s="99"/>
      <c r="AD76" s="99"/>
      <c r="AE76" s="97"/>
      <c r="AF76" s="101"/>
      <c r="AG76" s="101"/>
      <c r="AH76" s="101"/>
      <c r="AI76" s="101"/>
      <c r="AJ76" s="101"/>
      <c r="AK76" s="101"/>
      <c r="AL76" s="101"/>
      <c r="AM76" s="101"/>
      <c r="AN76" s="101"/>
      <c r="AO76" s="101"/>
    </row>
    <row r="77" spans="1:41" ht="12" customHeight="1" x14ac:dyDescent="0.35">
      <c r="A77" s="89" t="s">
        <v>242</v>
      </c>
      <c r="B77" s="89"/>
      <c r="C77" s="89"/>
      <c r="D77" s="3"/>
      <c r="E77" s="3"/>
      <c r="F77" s="3"/>
      <c r="G77" s="3"/>
      <c r="H77" s="3"/>
      <c r="I77" s="3"/>
      <c r="J77" s="3"/>
      <c r="K77" s="3"/>
      <c r="L77" s="3"/>
      <c r="M77" s="3"/>
      <c r="N77" s="61"/>
      <c r="O77" s="3"/>
      <c r="P77" s="3"/>
      <c r="Q77" s="3"/>
      <c r="R77" s="3"/>
      <c r="S77" s="3"/>
      <c r="T77" s="3"/>
      <c r="U77" s="3"/>
      <c r="V77" s="3"/>
      <c r="W77" s="3"/>
      <c r="X77" s="3"/>
      <c r="Y77" s="85"/>
      <c r="Z77" s="2"/>
      <c r="AA77" s="2"/>
      <c r="AB77" s="2"/>
      <c r="AC77" s="2"/>
      <c r="AD77" s="2"/>
      <c r="AE77" s="2"/>
      <c r="AF77" s="2"/>
      <c r="AG77" s="2"/>
      <c r="AH77" s="2"/>
      <c r="AI77" s="2"/>
      <c r="AJ77" s="2"/>
      <c r="AK77" s="7"/>
      <c r="AL77" s="7"/>
      <c r="AM77" s="7"/>
      <c r="AN77" s="7"/>
      <c r="AO77" s="7"/>
    </row>
    <row r="78" spans="1:41" s="94" customFormat="1" ht="12" customHeight="1" x14ac:dyDescent="0.35">
      <c r="A78" s="180" t="s">
        <v>55</v>
      </c>
      <c r="B78" s="95"/>
      <c r="C78" s="95"/>
      <c r="D78" s="96"/>
      <c r="E78" s="96"/>
      <c r="F78" s="96"/>
      <c r="G78" s="96"/>
      <c r="H78" s="96"/>
      <c r="I78" s="96"/>
      <c r="J78" s="96"/>
      <c r="K78" s="96"/>
      <c r="L78" s="96"/>
      <c r="M78" s="96"/>
      <c r="N78" s="97"/>
      <c r="O78" s="96"/>
      <c r="P78" s="96"/>
      <c r="Q78" s="96"/>
      <c r="R78" s="96"/>
      <c r="S78" s="96"/>
      <c r="T78" s="96"/>
      <c r="U78" s="96"/>
      <c r="V78" s="96"/>
      <c r="W78" s="96"/>
      <c r="X78" s="96"/>
      <c r="Y78" s="96"/>
      <c r="Z78" s="96"/>
      <c r="AA78" s="96"/>
      <c r="AB78" s="96"/>
      <c r="AC78" s="96"/>
      <c r="AD78" s="96"/>
      <c r="AE78" s="97"/>
      <c r="AF78" s="98"/>
      <c r="AG78" s="98"/>
      <c r="AH78" s="98"/>
      <c r="AI78" s="98"/>
      <c r="AJ78" s="98"/>
      <c r="AK78" s="98"/>
      <c r="AL78" s="98"/>
      <c r="AM78" s="98"/>
      <c r="AN78" s="98"/>
      <c r="AO78" s="98"/>
    </row>
    <row r="79" spans="1:41" s="94" customFormat="1" ht="12" customHeight="1" x14ac:dyDescent="0.35">
      <c r="A79" s="89" t="s">
        <v>243</v>
      </c>
      <c r="B79" s="95"/>
      <c r="C79" s="95"/>
      <c r="D79" s="96"/>
      <c r="E79" s="96"/>
      <c r="F79" s="96"/>
      <c r="G79" s="96"/>
      <c r="H79" s="96"/>
      <c r="I79" s="96"/>
      <c r="J79" s="96"/>
      <c r="K79" s="96"/>
      <c r="L79" s="96"/>
      <c r="M79" s="96"/>
      <c r="N79" s="100"/>
      <c r="O79" s="96"/>
      <c r="P79" s="96"/>
      <c r="Q79" s="96"/>
      <c r="R79" s="96"/>
      <c r="S79" s="96"/>
      <c r="T79" s="96"/>
      <c r="U79" s="96"/>
      <c r="V79" s="96"/>
      <c r="W79" s="96"/>
      <c r="X79" s="96"/>
      <c r="Y79" s="96"/>
      <c r="Z79" s="96"/>
      <c r="AA79" s="96"/>
      <c r="AB79" s="96"/>
      <c r="AC79" s="96"/>
      <c r="AD79" s="96"/>
      <c r="AE79" s="97"/>
      <c r="AF79" s="102"/>
      <c r="AG79" s="102"/>
      <c r="AH79" s="102"/>
      <c r="AI79" s="102"/>
      <c r="AJ79" s="102"/>
      <c r="AK79" s="102"/>
      <c r="AL79" s="102"/>
      <c r="AM79" s="102"/>
      <c r="AN79" s="102"/>
      <c r="AO79" s="102"/>
    </row>
    <row r="80" spans="1:41" s="94" customFormat="1" ht="12" customHeight="1" x14ac:dyDescent="0.35">
      <c r="A80" s="59" t="s">
        <v>35</v>
      </c>
      <c r="B80" s="95"/>
      <c r="C80" s="95"/>
      <c r="D80" s="96"/>
      <c r="E80" s="96"/>
      <c r="F80" s="96"/>
      <c r="G80" s="96"/>
      <c r="H80" s="96"/>
      <c r="I80" s="96"/>
      <c r="J80" s="96"/>
      <c r="K80" s="96"/>
      <c r="L80" s="96"/>
      <c r="M80" s="96"/>
      <c r="N80" s="100"/>
      <c r="O80" s="96"/>
      <c r="P80" s="96"/>
      <c r="Q80" s="96"/>
      <c r="R80" s="96"/>
      <c r="S80" s="96"/>
      <c r="T80" s="96"/>
      <c r="U80" s="96"/>
      <c r="V80" s="96"/>
      <c r="W80" s="96"/>
      <c r="X80" s="96"/>
      <c r="Y80" s="96"/>
      <c r="Z80" s="96"/>
      <c r="AA80" s="96"/>
      <c r="AB80" s="96"/>
      <c r="AC80" s="96"/>
      <c r="AD80" s="96"/>
      <c r="AE80" s="97"/>
      <c r="AF80" s="102"/>
      <c r="AG80" s="102"/>
      <c r="AH80" s="102"/>
      <c r="AI80" s="102"/>
      <c r="AJ80" s="102"/>
      <c r="AK80" s="102"/>
      <c r="AL80" s="102"/>
      <c r="AM80" s="102"/>
      <c r="AN80" s="102"/>
      <c r="AO80" s="102"/>
    </row>
    <row r="81" spans="1:41" s="94" customFormat="1" ht="30" customHeight="1" x14ac:dyDescent="0.35">
      <c r="A81" s="66" t="s">
        <v>244</v>
      </c>
      <c r="B81" s="95"/>
      <c r="C81" s="95"/>
      <c r="D81" s="96"/>
      <c r="E81" s="96"/>
      <c r="F81" s="96"/>
      <c r="G81" s="96"/>
      <c r="H81" s="96"/>
      <c r="I81" s="96"/>
      <c r="J81" s="96"/>
      <c r="K81" s="96"/>
      <c r="L81" s="96"/>
      <c r="M81" s="96"/>
      <c r="N81" s="100"/>
      <c r="O81" s="96"/>
      <c r="P81" s="96"/>
      <c r="Q81" s="96"/>
      <c r="R81" s="96"/>
      <c r="S81" s="96"/>
      <c r="T81" s="96"/>
      <c r="U81" s="96"/>
      <c r="V81" s="96"/>
      <c r="W81" s="96"/>
      <c r="X81" s="96"/>
      <c r="Y81" s="96"/>
      <c r="Z81" s="96"/>
      <c r="AA81" s="96"/>
      <c r="AB81" s="96"/>
      <c r="AC81" s="96"/>
      <c r="AD81" s="96"/>
      <c r="AE81" s="97"/>
      <c r="AF81" s="102"/>
      <c r="AG81" s="102"/>
      <c r="AH81" s="102"/>
      <c r="AI81" s="102"/>
      <c r="AJ81" s="102"/>
      <c r="AK81" s="102"/>
      <c r="AL81" s="102"/>
      <c r="AM81" s="102"/>
      <c r="AN81" s="102"/>
      <c r="AO81" s="102"/>
    </row>
    <row r="82" spans="1:41" s="144" customFormat="1" ht="20.25" customHeight="1" x14ac:dyDescent="0.35">
      <c r="A82" s="186" t="s">
        <v>194</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row>
    <row r="83" spans="1:41" s="192" customFormat="1" x14ac:dyDescent="0.35">
      <c r="A83" s="187"/>
      <c r="B83" s="286" t="s">
        <v>53</v>
      </c>
      <c r="C83" s="287"/>
      <c r="D83" s="287"/>
      <c r="E83" s="287"/>
      <c r="F83" s="287"/>
      <c r="G83" s="287"/>
      <c r="H83" s="287"/>
      <c r="I83" s="287"/>
      <c r="J83" s="287"/>
      <c r="K83" s="287"/>
      <c r="L83" s="287"/>
      <c r="M83" s="287"/>
      <c r="N83" s="288"/>
      <c r="O83" s="286" t="s">
        <v>54</v>
      </c>
      <c r="P83" s="287"/>
      <c r="Q83" s="287"/>
      <c r="R83" s="287"/>
      <c r="S83" s="287"/>
      <c r="T83" s="287"/>
      <c r="U83" s="287"/>
      <c r="V83" s="287"/>
      <c r="W83" s="287"/>
      <c r="X83" s="287"/>
      <c r="Y83" s="287"/>
      <c r="Z83" s="287"/>
      <c r="AA83" s="287"/>
      <c r="AB83" s="288"/>
      <c r="AC83" s="293" t="s">
        <v>60</v>
      </c>
      <c r="AD83" s="291"/>
      <c r="AE83" s="291"/>
      <c r="AF83" s="291"/>
      <c r="AG83" s="291"/>
      <c r="AH83" s="291"/>
      <c r="AI83" s="291"/>
      <c r="AJ83" s="291"/>
      <c r="AK83" s="291"/>
      <c r="AL83" s="291"/>
      <c r="AM83" s="291"/>
      <c r="AN83" s="291"/>
      <c r="AO83" s="291"/>
    </row>
    <row r="84" spans="1:41" s="231" customFormat="1" ht="44.15" customHeight="1" x14ac:dyDescent="0.35">
      <c r="A84" s="147" t="s">
        <v>28</v>
      </c>
      <c r="B84" s="55" t="s">
        <v>157</v>
      </c>
      <c r="C84" s="55" t="s">
        <v>158</v>
      </c>
      <c r="D84" s="55" t="s">
        <v>159</v>
      </c>
      <c r="E84" s="55" t="s">
        <v>160</v>
      </c>
      <c r="F84" s="55" t="s">
        <v>161</v>
      </c>
      <c r="G84" s="55" t="s">
        <v>162</v>
      </c>
      <c r="H84" s="55" t="s">
        <v>163</v>
      </c>
      <c r="I84" s="55" t="s">
        <v>164</v>
      </c>
      <c r="J84" s="55" t="s">
        <v>165</v>
      </c>
      <c r="K84" s="55" t="s">
        <v>166</v>
      </c>
      <c r="L84" s="55" t="s">
        <v>167</v>
      </c>
      <c r="M84" s="55" t="s">
        <v>168</v>
      </c>
      <c r="N84" s="55" t="s">
        <v>153</v>
      </c>
      <c r="O84" s="55" t="s">
        <v>169</v>
      </c>
      <c r="P84" s="55" t="s">
        <v>170</v>
      </c>
      <c r="Q84" s="55" t="s">
        <v>171</v>
      </c>
      <c r="R84" s="55" t="s">
        <v>172</v>
      </c>
      <c r="S84" s="55" t="s">
        <v>173</v>
      </c>
      <c r="T84" s="55" t="s">
        <v>174</v>
      </c>
      <c r="U84" s="55" t="s">
        <v>175</v>
      </c>
      <c r="V84" s="55" t="s">
        <v>176</v>
      </c>
      <c r="W84" s="55" t="s">
        <v>177</v>
      </c>
      <c r="X84" s="55" t="s">
        <v>178</v>
      </c>
      <c r="Y84" s="55" t="s">
        <v>179</v>
      </c>
      <c r="Z84" s="55" t="s">
        <v>180</v>
      </c>
      <c r="AA84" s="55" t="s">
        <v>181</v>
      </c>
      <c r="AB84" s="55" t="s">
        <v>154</v>
      </c>
      <c r="AC84" s="55" t="s">
        <v>61</v>
      </c>
      <c r="AD84" s="55" t="s">
        <v>62</v>
      </c>
      <c r="AE84" s="55" t="s">
        <v>63</v>
      </c>
      <c r="AF84" s="55" t="s">
        <v>64</v>
      </c>
      <c r="AG84" s="55" t="s">
        <v>65</v>
      </c>
      <c r="AH84" s="55" t="s">
        <v>66</v>
      </c>
      <c r="AI84" s="55" t="s">
        <v>67</v>
      </c>
      <c r="AJ84" s="55" t="s">
        <v>68</v>
      </c>
      <c r="AK84" s="55" t="s">
        <v>69</v>
      </c>
      <c r="AL84" s="55" t="s">
        <v>70</v>
      </c>
      <c r="AM84" s="55" t="s">
        <v>71</v>
      </c>
      <c r="AN84" s="55" t="s">
        <v>72</v>
      </c>
      <c r="AO84" s="143" t="s">
        <v>73</v>
      </c>
    </row>
    <row r="85" spans="1:41" s="193" customFormat="1" x14ac:dyDescent="0.35">
      <c r="A85" s="172" t="s">
        <v>40</v>
      </c>
      <c r="B85" s="195">
        <v>3025879</v>
      </c>
      <c r="C85" s="195">
        <v>2541353</v>
      </c>
      <c r="D85" s="174">
        <v>2954159</v>
      </c>
      <c r="E85" s="174">
        <v>3005728</v>
      </c>
      <c r="F85" s="174">
        <v>3030639</v>
      </c>
      <c r="G85" s="174">
        <v>2804185</v>
      </c>
      <c r="H85" s="174">
        <v>2918781</v>
      </c>
      <c r="I85" s="174">
        <v>2728338</v>
      </c>
      <c r="J85" s="174">
        <v>2874565</v>
      </c>
      <c r="K85" s="174">
        <v>3097593</v>
      </c>
      <c r="L85" s="174">
        <v>2967590</v>
      </c>
      <c r="M85" s="174">
        <v>2755964</v>
      </c>
      <c r="N85" s="174">
        <f t="shared" ref="N85:N89" si="80">SUM(B85:M85)/12</f>
        <v>2892064.5</v>
      </c>
      <c r="O85" s="174">
        <v>2565375</v>
      </c>
      <c r="P85" s="174">
        <v>1977916</v>
      </c>
      <c r="Q85" s="174">
        <v>2165858</v>
      </c>
      <c r="R85" s="174">
        <v>2566326</v>
      </c>
      <c r="S85" s="174">
        <v>2686961</v>
      </c>
      <c r="T85" s="174">
        <v>2692658</v>
      </c>
      <c r="U85" s="174">
        <v>2868982</v>
      </c>
      <c r="V85" s="174">
        <v>3020293</v>
      </c>
      <c r="W85" s="174">
        <v>2924638</v>
      </c>
      <c r="X85" s="174">
        <v>2715161</v>
      </c>
      <c r="Y85" s="174">
        <v>2755069</v>
      </c>
      <c r="Z85" s="174">
        <v>2580810</v>
      </c>
      <c r="AA85" s="174">
        <v>3177623</v>
      </c>
      <c r="AB85" s="176">
        <f t="shared" ref="AB85:AB89" si="81">SUM(O85:AA85)/13</f>
        <v>2669051.5384615385</v>
      </c>
      <c r="AC85" s="132">
        <f t="shared" ref="AC85" si="82">(O85-D85)/D85</f>
        <v>-0.13160564478756898</v>
      </c>
      <c r="AD85" s="132">
        <f t="shared" ref="AD85:AD89" si="83">(P85-E85)/E85</f>
        <v>-0.34195110136379608</v>
      </c>
      <c r="AE85" s="132">
        <f t="shared" ref="AE85:AE89" si="84">(Q85-F85)/F85</f>
        <v>-0.28534609367859387</v>
      </c>
      <c r="AF85" s="132">
        <f t="shared" ref="AF85:AF89" si="85">(R85-G85)/G85</f>
        <v>-8.4822862970881027E-2</v>
      </c>
      <c r="AG85" s="132">
        <f t="shared" ref="AG85:AG89" si="86">(S85-H85)/H85</f>
        <v>-7.9423567578382898E-2</v>
      </c>
      <c r="AH85" s="132">
        <f t="shared" ref="AH85:AH89" si="87">(T85-I85)/I85</f>
        <v>-1.3077558572288331E-2</v>
      </c>
      <c r="AI85" s="126">
        <f t="shared" ref="AI85:AI89" si="88">(U85-J85)/J85</f>
        <v>-1.9422069078277931E-3</v>
      </c>
      <c r="AJ85" s="132">
        <f t="shared" ref="AJ85:AJ89" si="89">(V85-K85)/K85</f>
        <v>-2.4954860112351752E-2</v>
      </c>
      <c r="AK85" s="132">
        <f t="shared" ref="AK85" si="90">(W85-L85)/L85</f>
        <v>-1.4473697512122631E-2</v>
      </c>
      <c r="AL85" s="132">
        <f t="shared" ref="AL85" si="91">(X85-M85)/M85</f>
        <v>-1.4805345788261386E-2</v>
      </c>
      <c r="AM85" s="132">
        <f>(Y85-B85)/B85</f>
        <v>-8.9497960757849201E-2</v>
      </c>
      <c r="AN85" s="132">
        <f>(Z85-C85)/C85</f>
        <v>1.552598163261853E-2</v>
      </c>
      <c r="AO85" s="133">
        <f>(AA85-D85)/D85</f>
        <v>7.5643863448108237E-2</v>
      </c>
    </row>
    <row r="86" spans="1:41" s="193" customFormat="1" x14ac:dyDescent="0.35">
      <c r="A86" s="172" t="s">
        <v>41</v>
      </c>
      <c r="B86" s="196">
        <v>1.5506238022075568E-3</v>
      </c>
      <c r="C86" s="196">
        <v>1.7293937520682879E-3</v>
      </c>
      <c r="D86" s="126">
        <v>1.7084388484167575E-3</v>
      </c>
      <c r="E86" s="126">
        <v>1.6831196967922581E-3</v>
      </c>
      <c r="F86" s="126">
        <v>1.7534255977039825E-3</v>
      </c>
      <c r="G86" s="126">
        <v>1.7067347553745562E-3</v>
      </c>
      <c r="H86" s="126">
        <v>1.8072613190232498E-3</v>
      </c>
      <c r="I86" s="126">
        <v>1.7769059405396252E-3</v>
      </c>
      <c r="J86" s="126">
        <v>1.700779074399083E-3</v>
      </c>
      <c r="K86" s="126">
        <v>1.7500685209451338E-3</v>
      </c>
      <c r="L86" s="126">
        <v>1.7037393979626567E-3</v>
      </c>
      <c r="M86" s="126">
        <v>1.7050295286876026E-3</v>
      </c>
      <c r="N86" s="126">
        <f>((B85*B86)+(C85*C86)+(D85*D86)+(E85*E86)+(F85*F86)+(G85*G86)+(H85*H86)+(I85*I86)+(J85*J86)+(K85*K86)+(L85*L86)+(M85*M86))/SUM(B85:M85)</f>
        <v>1.7139140568960339E-3</v>
      </c>
      <c r="O86" s="154">
        <v>0.23184251815036788</v>
      </c>
      <c r="P86" s="154">
        <v>0.57256324333288167</v>
      </c>
      <c r="Q86" s="154">
        <v>0.52231771427305018</v>
      </c>
      <c r="R86" s="154">
        <v>0.48813595778556584</v>
      </c>
      <c r="S86" s="154">
        <v>0.439422827499171</v>
      </c>
      <c r="T86" s="154">
        <v>0.40308943801997876</v>
      </c>
      <c r="U86" s="154">
        <v>0.41303535539783798</v>
      </c>
      <c r="V86" s="154">
        <v>0.40378433483109089</v>
      </c>
      <c r="W86" s="154">
        <v>0.41045797804719764</v>
      </c>
      <c r="X86" s="154">
        <v>0.43494032213927647</v>
      </c>
      <c r="Y86" s="154">
        <v>0.47734811723408743</v>
      </c>
      <c r="Z86" s="154">
        <v>0.4653531255691043</v>
      </c>
      <c r="AA86" s="154">
        <v>0.45314154636972354</v>
      </c>
      <c r="AB86" s="132">
        <f>((O85*O86)+(P85*P86)+(Q85*Q86)+(R85*R86)+(S85*S86)+(T85*T86)+(U85*U86)+(V85*V86)+(W85*W86)+(X85*X86)+(Y85*Y86)+(Z85*Z86)+(AA85*AA86))/SUM(O85:AA85)</f>
        <v>0.43574283229969046</v>
      </c>
      <c r="AC86" s="132" t="s">
        <v>56</v>
      </c>
      <c r="AD86" s="132" t="s">
        <v>56</v>
      </c>
      <c r="AE86" s="132" t="s">
        <v>56</v>
      </c>
      <c r="AF86" s="132" t="s">
        <v>56</v>
      </c>
      <c r="AG86" s="132" t="s">
        <v>56</v>
      </c>
      <c r="AH86" s="132" t="s">
        <v>56</v>
      </c>
      <c r="AI86" s="132" t="s">
        <v>56</v>
      </c>
      <c r="AJ86" s="132" t="s">
        <v>56</v>
      </c>
      <c r="AK86" s="132" t="s">
        <v>56</v>
      </c>
      <c r="AL86" s="132" t="s">
        <v>56</v>
      </c>
      <c r="AM86" s="132" t="s">
        <v>56</v>
      </c>
      <c r="AN86" s="132" t="s">
        <v>56</v>
      </c>
      <c r="AO86" s="133" t="s">
        <v>56</v>
      </c>
    </row>
    <row r="87" spans="1:41" s="193" customFormat="1" x14ac:dyDescent="0.35">
      <c r="A87" s="172" t="s">
        <v>29</v>
      </c>
      <c r="B87" s="195">
        <v>214825</v>
      </c>
      <c r="C87" s="195">
        <v>182557</v>
      </c>
      <c r="D87" s="174">
        <v>207462</v>
      </c>
      <c r="E87" s="174">
        <v>214716</v>
      </c>
      <c r="F87" s="174">
        <v>219351</v>
      </c>
      <c r="G87" s="174">
        <v>197909</v>
      </c>
      <c r="H87" s="174">
        <v>206713</v>
      </c>
      <c r="I87" s="174">
        <v>190358</v>
      </c>
      <c r="J87" s="174">
        <v>207399</v>
      </c>
      <c r="K87" s="174">
        <v>228817</v>
      </c>
      <c r="L87" s="174">
        <v>212272</v>
      </c>
      <c r="M87" s="174">
        <v>177514</v>
      </c>
      <c r="N87" s="174">
        <f t="shared" si="80"/>
        <v>204991.08333333334</v>
      </c>
      <c r="O87" s="174">
        <v>200062</v>
      </c>
      <c r="P87" s="174">
        <v>189536</v>
      </c>
      <c r="Q87" s="174">
        <v>193241</v>
      </c>
      <c r="R87" s="174">
        <v>218804</v>
      </c>
      <c r="S87" s="174">
        <v>216014</v>
      </c>
      <c r="T87" s="174">
        <v>210100</v>
      </c>
      <c r="U87" s="174">
        <v>235182</v>
      </c>
      <c r="V87" s="174">
        <v>240851</v>
      </c>
      <c r="W87" s="174">
        <v>240502</v>
      </c>
      <c r="X87" s="174">
        <v>220191</v>
      </c>
      <c r="Y87" s="174">
        <v>250179</v>
      </c>
      <c r="Z87" s="174">
        <v>235193</v>
      </c>
      <c r="AA87" s="174">
        <v>279253</v>
      </c>
      <c r="AB87" s="176">
        <f t="shared" si="81"/>
        <v>225316</v>
      </c>
      <c r="AC87" s="132">
        <f>(O87-D87)/D87</f>
        <v>-3.5669182790101318E-2</v>
      </c>
      <c r="AD87" s="132">
        <f t="shared" si="83"/>
        <v>-0.11727118612492782</v>
      </c>
      <c r="AE87" s="132">
        <f t="shared" si="84"/>
        <v>-0.1190329654298362</v>
      </c>
      <c r="AF87" s="132">
        <f t="shared" si="85"/>
        <v>0.10557882663244218</v>
      </c>
      <c r="AG87" s="132">
        <f t="shared" si="86"/>
        <v>4.4994751176752307E-2</v>
      </c>
      <c r="AH87" s="132">
        <f t="shared" si="87"/>
        <v>0.10370985196314313</v>
      </c>
      <c r="AI87" s="132">
        <f t="shared" si="88"/>
        <v>0.13395918013105174</v>
      </c>
      <c r="AJ87" s="132">
        <f t="shared" si="89"/>
        <v>5.2592246205482987E-2</v>
      </c>
      <c r="AK87" s="132">
        <f t="shared" ref="AK87" si="92">(W87-L87)/L87</f>
        <v>0.13298974900128138</v>
      </c>
      <c r="AL87" s="132">
        <f t="shared" ref="AL87" si="93">(X87-M87)/M87</f>
        <v>0.24041484051962098</v>
      </c>
      <c r="AM87" s="132">
        <f>(Y87-B87)/B87</f>
        <v>0.1645711625741883</v>
      </c>
      <c r="AN87" s="132">
        <f>(Z87-C87)/C87</f>
        <v>0.2883263857315797</v>
      </c>
      <c r="AO87" s="133">
        <f>(AA87-D87)/D87</f>
        <v>0.34604409482218429</v>
      </c>
    </row>
    <row r="88" spans="1:41" s="193" customFormat="1" x14ac:dyDescent="0.35">
      <c r="A88" s="172" t="s">
        <v>42</v>
      </c>
      <c r="B88" s="196">
        <v>0</v>
      </c>
      <c r="C88" s="196">
        <v>0</v>
      </c>
      <c r="D88" s="126">
        <v>0</v>
      </c>
      <c r="E88" s="126">
        <v>0</v>
      </c>
      <c r="F88" s="126">
        <v>0</v>
      </c>
      <c r="G88" s="126">
        <v>0</v>
      </c>
      <c r="H88" s="126">
        <v>0</v>
      </c>
      <c r="I88" s="126">
        <v>0</v>
      </c>
      <c r="J88" s="126">
        <v>0</v>
      </c>
      <c r="K88" s="126">
        <v>0</v>
      </c>
      <c r="L88" s="126">
        <v>0</v>
      </c>
      <c r="M88" s="126">
        <v>0</v>
      </c>
      <c r="N88" s="126">
        <f>((B87*B88)+(C87*C88)+(D87*D88)+(E87*E88)+(F87*F88)+(G87*G88)+(H87*H88)+(I87*I88)+(J87*J88)+(K87*K88)+(L87*L88)+(M87*M88))/SUM(B87:M87)</f>
        <v>0</v>
      </c>
      <c r="O88" s="132">
        <v>0.30290609910927613</v>
      </c>
      <c r="P88" s="132">
        <v>0.72707559513759923</v>
      </c>
      <c r="Q88" s="132">
        <v>0.69872335580958489</v>
      </c>
      <c r="R88" s="132">
        <v>0.65103928630189578</v>
      </c>
      <c r="S88" s="132">
        <v>0.60126195524364157</v>
      </c>
      <c r="T88" s="132">
        <v>0.56847215611613522</v>
      </c>
      <c r="U88" s="132">
        <v>0.56535789303603168</v>
      </c>
      <c r="V88" s="132">
        <v>0.57554670730036417</v>
      </c>
      <c r="W88" s="132">
        <v>0.58641092381768134</v>
      </c>
      <c r="X88" s="132">
        <v>0.60912571358502388</v>
      </c>
      <c r="Y88" s="132">
        <v>0.65639801901838279</v>
      </c>
      <c r="Z88" s="132">
        <v>0.64073760698660254</v>
      </c>
      <c r="AA88" s="132">
        <v>0.61539535833097581</v>
      </c>
      <c r="AB88" s="132">
        <f>((O87*O88)+(P87*P88)+(Q87*Q88)+(R87*R88)+(S87*S88)+(T87*T88)+(U87*U88)+(V87*V88)+(W87*W88)+(X87*X88)+(Y87*Y88)+(Z87*Z88)+(AA87*AA88))/SUM(O87:AA87)</f>
        <v>0.60042203974725417</v>
      </c>
      <c r="AC88" s="132" t="s">
        <v>56</v>
      </c>
      <c r="AD88" s="132" t="s">
        <v>56</v>
      </c>
      <c r="AE88" s="132" t="s">
        <v>56</v>
      </c>
      <c r="AF88" s="132" t="s">
        <v>56</v>
      </c>
      <c r="AG88" s="132" t="s">
        <v>56</v>
      </c>
      <c r="AH88" s="132" t="s">
        <v>56</v>
      </c>
      <c r="AI88" s="132" t="s">
        <v>56</v>
      </c>
      <c r="AJ88" s="132" t="s">
        <v>56</v>
      </c>
      <c r="AK88" s="132" t="s">
        <v>56</v>
      </c>
      <c r="AL88" s="132" t="s">
        <v>56</v>
      </c>
      <c r="AM88" s="132" t="s">
        <v>56</v>
      </c>
      <c r="AN88" s="132" t="s">
        <v>56</v>
      </c>
      <c r="AO88" s="133" t="s">
        <v>56</v>
      </c>
    </row>
    <row r="89" spans="1:41" s="193" customFormat="1" x14ac:dyDescent="0.35">
      <c r="A89" s="249" t="s">
        <v>31</v>
      </c>
      <c r="B89" s="262">
        <v>940009</v>
      </c>
      <c r="C89" s="262">
        <v>782745</v>
      </c>
      <c r="D89" s="251">
        <v>895874</v>
      </c>
      <c r="E89" s="251">
        <v>908809</v>
      </c>
      <c r="F89" s="251">
        <v>922279</v>
      </c>
      <c r="G89" s="251">
        <v>857197</v>
      </c>
      <c r="H89" s="251">
        <v>920922</v>
      </c>
      <c r="I89" s="251">
        <v>860400</v>
      </c>
      <c r="J89" s="251">
        <v>887361</v>
      </c>
      <c r="K89" s="251">
        <v>1377101</v>
      </c>
      <c r="L89" s="251">
        <v>1498468</v>
      </c>
      <c r="M89" s="251">
        <v>927823</v>
      </c>
      <c r="N89" s="251">
        <f t="shared" si="80"/>
        <v>981582.33333333337</v>
      </c>
      <c r="O89" s="251">
        <v>645224</v>
      </c>
      <c r="P89" s="251">
        <v>377721</v>
      </c>
      <c r="Q89" s="251">
        <v>450418</v>
      </c>
      <c r="R89" s="251">
        <v>571291</v>
      </c>
      <c r="S89" s="251">
        <v>645259</v>
      </c>
      <c r="T89" s="251">
        <v>670905</v>
      </c>
      <c r="U89" s="251">
        <v>736809</v>
      </c>
      <c r="V89" s="251">
        <v>1389236</v>
      </c>
      <c r="W89" s="251">
        <v>1360473</v>
      </c>
      <c r="X89" s="251">
        <v>777365</v>
      </c>
      <c r="Y89" s="251">
        <v>674308</v>
      </c>
      <c r="Z89" s="251">
        <v>655819</v>
      </c>
      <c r="AA89" s="251">
        <v>819327</v>
      </c>
      <c r="AB89" s="252">
        <f t="shared" si="81"/>
        <v>751858.07692307688</v>
      </c>
      <c r="AC89" s="179">
        <f>(O89-D89)/D89</f>
        <v>-0.27978264800630448</v>
      </c>
      <c r="AD89" s="179">
        <f t="shared" si="83"/>
        <v>-0.58437801562264458</v>
      </c>
      <c r="AE89" s="179">
        <f t="shared" si="84"/>
        <v>-0.51162500718329273</v>
      </c>
      <c r="AF89" s="179">
        <f t="shared" si="85"/>
        <v>-0.33353593164698431</v>
      </c>
      <c r="AG89" s="179">
        <f t="shared" si="86"/>
        <v>-0.29933371121549923</v>
      </c>
      <c r="AH89" s="179">
        <f t="shared" si="87"/>
        <v>-0.22024058577405858</v>
      </c>
      <c r="AI89" s="179">
        <f t="shared" si="88"/>
        <v>-0.16966262885116654</v>
      </c>
      <c r="AJ89" s="282">
        <f t="shared" si="89"/>
        <v>8.8119898250019427E-3</v>
      </c>
      <c r="AK89" s="179">
        <f t="shared" ref="AK89" si="94">(W89-L89)/L89</f>
        <v>-9.2090721990726529E-2</v>
      </c>
      <c r="AL89" s="179">
        <f t="shared" ref="AL89" si="95">(X89-M89)/M89</f>
        <v>-0.16216239519822206</v>
      </c>
      <c r="AM89" s="179">
        <f>(Y89-B89)/B89</f>
        <v>-0.2826579319985234</v>
      </c>
      <c r="AN89" s="179">
        <f>(Z89-C89)/C89</f>
        <v>-0.16215498022983219</v>
      </c>
      <c r="AO89" s="253">
        <f>(AA89-D89)/D89</f>
        <v>-8.5443935196244117E-2</v>
      </c>
    </row>
    <row r="90" spans="1:41" s="115" customFormat="1" ht="17.25" customHeight="1" x14ac:dyDescent="0.35">
      <c r="A90" s="59" t="s">
        <v>32</v>
      </c>
      <c r="B90" s="59"/>
      <c r="C90" s="59"/>
    </row>
    <row r="91" spans="1:41" s="115" customFormat="1" ht="12" customHeight="1" x14ac:dyDescent="0.35">
      <c r="A91" s="180" t="s">
        <v>38</v>
      </c>
      <c r="B91" s="89"/>
      <c r="C91" s="89"/>
      <c r="D91" s="30"/>
      <c r="E91" s="30"/>
      <c r="F91" s="30"/>
      <c r="G91" s="30"/>
      <c r="H91" s="30"/>
      <c r="I91" s="30"/>
      <c r="J91" s="30"/>
      <c r="K91" s="30"/>
      <c r="L91" s="30"/>
      <c r="M91" s="30"/>
      <c r="N91" s="64"/>
      <c r="O91" s="30"/>
      <c r="P91" s="30"/>
      <c r="Q91" s="30"/>
      <c r="R91" s="30"/>
      <c r="S91" s="30"/>
      <c r="T91" s="30"/>
      <c r="U91" s="30"/>
      <c r="V91" s="30"/>
      <c r="W91" s="30"/>
      <c r="X91" s="30"/>
      <c r="Y91" s="30"/>
      <c r="Z91" s="30"/>
      <c r="AA91" s="30"/>
      <c r="AB91" s="30"/>
      <c r="AC91" s="30"/>
      <c r="AD91" s="30"/>
      <c r="AE91" s="64"/>
      <c r="AF91" s="170"/>
      <c r="AG91" s="170"/>
      <c r="AH91" s="170"/>
      <c r="AI91" s="170"/>
      <c r="AJ91" s="170"/>
      <c r="AK91" s="170"/>
      <c r="AL91" s="170"/>
      <c r="AM91" s="170"/>
      <c r="AN91" s="170"/>
      <c r="AO91" s="170"/>
    </row>
    <row r="92" spans="1:41" s="94" customFormat="1" ht="12" customHeight="1" x14ac:dyDescent="0.35">
      <c r="A92" s="180" t="s">
        <v>33</v>
      </c>
      <c r="B92" s="95"/>
      <c r="C92" s="95"/>
      <c r="D92" s="96"/>
      <c r="E92" s="96"/>
      <c r="F92" s="96"/>
      <c r="G92" s="96"/>
      <c r="H92" s="96"/>
      <c r="I92" s="96"/>
      <c r="J92" s="96"/>
      <c r="K92" s="96"/>
      <c r="L92" s="96"/>
      <c r="M92" s="96"/>
      <c r="N92" s="97"/>
      <c r="O92" s="96"/>
      <c r="P92" s="96"/>
      <c r="Q92" s="96"/>
      <c r="R92" s="96"/>
      <c r="S92" s="96"/>
      <c r="T92" s="96"/>
      <c r="U92" s="96"/>
      <c r="V92" s="96"/>
      <c r="W92" s="96"/>
      <c r="X92" s="96"/>
      <c r="Y92" s="96"/>
      <c r="Z92" s="96"/>
      <c r="AA92" s="96"/>
      <c r="AB92" s="96"/>
      <c r="AC92" s="96"/>
      <c r="AD92" s="96"/>
      <c r="AE92" s="97"/>
      <c r="AF92" s="98"/>
      <c r="AG92" s="98"/>
      <c r="AH92" s="98"/>
      <c r="AI92" s="98"/>
      <c r="AJ92" s="98"/>
      <c r="AK92" s="98"/>
      <c r="AL92" s="98"/>
      <c r="AM92" s="98"/>
      <c r="AN92" s="98"/>
      <c r="AO92" s="98"/>
    </row>
    <row r="93" spans="1:41" s="94" customFormat="1" ht="12" customHeight="1" x14ac:dyDescent="0.35">
      <c r="A93" s="106" t="s">
        <v>51</v>
      </c>
      <c r="B93" s="95"/>
      <c r="C93" s="95"/>
      <c r="D93" s="96"/>
      <c r="E93" s="96"/>
      <c r="F93" s="96"/>
      <c r="G93" s="96"/>
      <c r="H93" s="96"/>
      <c r="I93" s="96"/>
      <c r="J93" s="96"/>
      <c r="K93" s="96"/>
      <c r="L93" s="96"/>
      <c r="M93" s="96"/>
      <c r="N93" s="97"/>
      <c r="O93" s="96"/>
      <c r="P93" s="96"/>
      <c r="Q93" s="96"/>
      <c r="R93" s="96"/>
      <c r="S93" s="96"/>
      <c r="T93" s="96"/>
      <c r="U93" s="96"/>
      <c r="V93" s="96"/>
      <c r="W93" s="96"/>
      <c r="X93" s="96"/>
      <c r="Y93" s="96"/>
      <c r="Z93" s="96"/>
      <c r="AA93" s="96"/>
      <c r="AB93" s="96"/>
      <c r="AC93" s="96"/>
      <c r="AD93" s="96"/>
      <c r="AE93" s="97"/>
      <c r="AF93" s="98"/>
      <c r="AG93" s="98"/>
      <c r="AH93" s="98"/>
      <c r="AI93" s="98"/>
      <c r="AJ93" s="98"/>
      <c r="AK93" s="98"/>
      <c r="AL93" s="98"/>
      <c r="AM93" s="98"/>
      <c r="AN93" s="98"/>
      <c r="AO93" s="98"/>
    </row>
    <row r="94" spans="1:41" s="94" customFormat="1" ht="12" customHeight="1" x14ac:dyDescent="0.35">
      <c r="A94" s="285" t="s">
        <v>136</v>
      </c>
      <c r="B94" s="285"/>
      <c r="C94" s="285"/>
      <c r="D94" s="285"/>
      <c r="E94" s="96"/>
      <c r="F94" s="96"/>
      <c r="G94" s="96"/>
      <c r="H94" s="96"/>
      <c r="I94" s="96"/>
      <c r="J94" s="96"/>
      <c r="K94" s="96"/>
      <c r="L94" s="96"/>
      <c r="M94" s="96"/>
      <c r="N94" s="97"/>
      <c r="O94" s="96"/>
      <c r="P94" s="96"/>
      <c r="Q94" s="96"/>
      <c r="R94" s="96"/>
      <c r="S94" s="96"/>
      <c r="T94" s="96"/>
      <c r="U94" s="96"/>
      <c r="V94" s="96"/>
      <c r="W94" s="96"/>
      <c r="X94" s="96"/>
      <c r="Y94" s="96"/>
      <c r="Z94" s="96"/>
      <c r="AA94" s="96"/>
      <c r="AB94" s="96"/>
      <c r="AC94" s="96"/>
      <c r="AD94" s="96"/>
      <c r="AE94" s="97"/>
      <c r="AF94" s="98"/>
      <c r="AG94" s="98"/>
      <c r="AH94" s="98"/>
      <c r="AI94" s="98"/>
      <c r="AJ94" s="98"/>
      <c r="AK94" s="98"/>
      <c r="AL94" s="98"/>
      <c r="AM94" s="98"/>
      <c r="AN94" s="98"/>
      <c r="AO94" s="98"/>
    </row>
    <row r="95" spans="1:41" s="94" customFormat="1" ht="12" customHeight="1" x14ac:dyDescent="0.35">
      <c r="A95" s="180" t="s">
        <v>57</v>
      </c>
      <c r="B95" s="105"/>
      <c r="C95" s="105"/>
      <c r="D95" s="105"/>
      <c r="E95" s="105"/>
      <c r="F95" s="105"/>
      <c r="G95" s="105"/>
      <c r="H95" s="99"/>
      <c r="I95" s="99"/>
      <c r="J95" s="99"/>
      <c r="K95" s="99"/>
      <c r="L95" s="99"/>
      <c r="M95" s="99"/>
      <c r="N95" s="100"/>
      <c r="O95" s="99"/>
      <c r="P95" s="99"/>
      <c r="Q95" s="99"/>
      <c r="R95" s="99"/>
      <c r="S95" s="99"/>
      <c r="T95" s="99"/>
      <c r="U95" s="99"/>
      <c r="V95" s="99"/>
      <c r="W95" s="99"/>
      <c r="X95" s="99"/>
      <c r="Y95" s="99"/>
      <c r="Z95" s="99"/>
      <c r="AA95" s="99"/>
      <c r="AB95" s="99"/>
      <c r="AC95" s="99"/>
      <c r="AD95" s="99"/>
      <c r="AE95" s="97"/>
      <c r="AF95" s="101"/>
      <c r="AG95" s="101"/>
      <c r="AH95" s="101"/>
      <c r="AI95" s="101"/>
      <c r="AJ95" s="101"/>
      <c r="AK95" s="101"/>
      <c r="AL95" s="101"/>
      <c r="AM95" s="101"/>
      <c r="AN95" s="101"/>
      <c r="AO95" s="101"/>
    </row>
    <row r="96" spans="1:41" s="94" customFormat="1" ht="12" customHeight="1" x14ac:dyDescent="0.35">
      <c r="A96" s="89" t="s">
        <v>242</v>
      </c>
      <c r="B96" s="105"/>
      <c r="C96" s="105"/>
      <c r="D96" s="105"/>
      <c r="E96" s="105"/>
      <c r="F96" s="105"/>
      <c r="G96" s="105"/>
      <c r="H96" s="99"/>
      <c r="I96" s="99"/>
      <c r="J96" s="99"/>
      <c r="K96" s="99"/>
      <c r="L96" s="99"/>
      <c r="M96" s="99"/>
      <c r="N96" s="100"/>
      <c r="O96" s="99"/>
      <c r="P96" s="99"/>
      <c r="Q96" s="99"/>
      <c r="R96" s="99"/>
      <c r="S96" s="99"/>
      <c r="T96" s="99"/>
      <c r="U96" s="99"/>
      <c r="V96" s="99"/>
      <c r="W96" s="99"/>
      <c r="X96" s="99"/>
      <c r="Y96" s="99"/>
      <c r="Z96" s="99"/>
      <c r="AA96" s="99"/>
      <c r="AB96" s="99"/>
      <c r="AC96" s="99"/>
      <c r="AD96" s="99"/>
      <c r="AE96" s="97"/>
      <c r="AF96" s="101"/>
      <c r="AG96" s="101"/>
      <c r="AH96" s="101"/>
      <c r="AI96" s="101"/>
      <c r="AJ96" s="101"/>
      <c r="AK96" s="101"/>
      <c r="AL96" s="101"/>
      <c r="AM96" s="101"/>
      <c r="AN96" s="101"/>
      <c r="AO96" s="101"/>
    </row>
    <row r="97" spans="1:41" s="94" customFormat="1" ht="12" customHeight="1" x14ac:dyDescent="0.35">
      <c r="A97" s="180" t="s">
        <v>55</v>
      </c>
      <c r="B97" s="95"/>
      <c r="C97" s="95"/>
      <c r="D97" s="96"/>
      <c r="E97" s="96"/>
      <c r="F97" s="96"/>
      <c r="G97" s="96"/>
      <c r="H97" s="96"/>
      <c r="I97" s="96"/>
      <c r="J97" s="96"/>
      <c r="K97" s="96"/>
      <c r="L97" s="96"/>
      <c r="M97" s="96"/>
      <c r="N97" s="97"/>
      <c r="O97" s="96"/>
      <c r="P97" s="96"/>
      <c r="Q97" s="96"/>
      <c r="R97" s="96"/>
      <c r="S97" s="96"/>
      <c r="T97" s="96"/>
      <c r="U97" s="96"/>
      <c r="V97" s="96"/>
      <c r="W97" s="96"/>
      <c r="X97" s="96"/>
      <c r="Y97" s="96"/>
      <c r="Z97" s="96"/>
      <c r="AA97" s="96"/>
      <c r="AB97" s="96"/>
      <c r="AC97" s="96"/>
      <c r="AD97" s="96"/>
      <c r="AE97" s="97"/>
      <c r="AF97" s="98"/>
      <c r="AG97" s="98"/>
      <c r="AH97" s="98"/>
      <c r="AI97" s="98"/>
      <c r="AJ97" s="98"/>
      <c r="AK97" s="98"/>
      <c r="AL97" s="98"/>
      <c r="AM97" s="98"/>
      <c r="AN97" s="98"/>
      <c r="AO97" s="98"/>
    </row>
    <row r="98" spans="1:41" s="94" customFormat="1" ht="12" customHeight="1" x14ac:dyDescent="0.35">
      <c r="A98" s="89" t="s">
        <v>243</v>
      </c>
      <c r="B98" s="95"/>
      <c r="C98" s="95"/>
      <c r="D98" s="96"/>
      <c r="E98" s="96"/>
      <c r="F98" s="96"/>
      <c r="G98" s="96"/>
      <c r="H98" s="96"/>
      <c r="I98" s="96"/>
      <c r="J98" s="96"/>
      <c r="K98" s="96"/>
      <c r="L98" s="96"/>
      <c r="M98" s="96"/>
      <c r="N98" s="100"/>
      <c r="O98" s="96"/>
      <c r="P98" s="96"/>
      <c r="Q98" s="96"/>
      <c r="R98" s="96"/>
      <c r="S98" s="96"/>
      <c r="T98" s="96"/>
      <c r="U98" s="96"/>
      <c r="V98" s="96"/>
      <c r="W98" s="96"/>
      <c r="X98" s="96"/>
      <c r="Y98" s="96"/>
      <c r="Z98" s="96"/>
      <c r="AA98" s="96"/>
      <c r="AB98" s="96"/>
      <c r="AC98" s="96"/>
      <c r="AD98" s="96"/>
      <c r="AE98" s="97"/>
      <c r="AF98" s="102"/>
      <c r="AG98" s="102"/>
      <c r="AH98" s="102"/>
      <c r="AI98" s="102"/>
      <c r="AJ98" s="102"/>
      <c r="AK98" s="102"/>
      <c r="AL98" s="102"/>
      <c r="AM98" s="102"/>
      <c r="AN98" s="102"/>
      <c r="AO98" s="102"/>
    </row>
    <row r="99" spans="1:41" s="94" customFormat="1" ht="12" customHeight="1" x14ac:dyDescent="0.35">
      <c r="A99" s="59" t="s">
        <v>35</v>
      </c>
      <c r="B99" s="95"/>
      <c r="C99" s="95"/>
      <c r="D99" s="96"/>
      <c r="E99" s="96"/>
      <c r="F99" s="96"/>
      <c r="G99" s="96"/>
      <c r="H99" s="96"/>
      <c r="I99" s="96"/>
      <c r="J99" s="96"/>
      <c r="K99" s="96"/>
      <c r="L99" s="96"/>
      <c r="M99" s="96"/>
      <c r="N99" s="100"/>
      <c r="O99" s="96"/>
      <c r="P99" s="96"/>
      <c r="Q99" s="96"/>
      <c r="R99" s="96"/>
      <c r="S99" s="96"/>
      <c r="T99" s="96"/>
      <c r="U99" s="96"/>
      <c r="V99" s="96"/>
      <c r="W99" s="96"/>
      <c r="X99" s="96"/>
      <c r="Y99" s="96"/>
      <c r="Z99" s="96"/>
      <c r="AA99" s="96"/>
      <c r="AB99" s="96"/>
      <c r="AC99" s="96"/>
      <c r="AD99" s="96"/>
      <c r="AE99" s="97"/>
      <c r="AF99" s="102"/>
      <c r="AG99" s="102"/>
      <c r="AH99" s="102"/>
      <c r="AI99" s="102"/>
      <c r="AJ99" s="102"/>
      <c r="AK99" s="102"/>
      <c r="AL99" s="102"/>
      <c r="AM99" s="102"/>
      <c r="AN99" s="102"/>
      <c r="AO99" s="102"/>
    </row>
    <row r="100" spans="1:41" s="94" customFormat="1" ht="30" customHeight="1" x14ac:dyDescent="0.35">
      <c r="A100" s="66" t="s">
        <v>244</v>
      </c>
      <c r="B100" s="95"/>
      <c r="C100" s="95"/>
      <c r="D100" s="96"/>
      <c r="E100" s="96"/>
      <c r="F100" s="96"/>
      <c r="G100" s="96"/>
      <c r="H100" s="96"/>
      <c r="I100" s="96"/>
      <c r="J100" s="96"/>
      <c r="K100" s="96"/>
      <c r="L100" s="96"/>
      <c r="M100" s="96"/>
      <c r="N100" s="100"/>
      <c r="O100" s="96"/>
      <c r="P100" s="96"/>
      <c r="Q100" s="96"/>
      <c r="R100" s="96"/>
      <c r="S100" s="96"/>
      <c r="T100" s="96"/>
      <c r="U100" s="96"/>
      <c r="V100" s="96"/>
      <c r="W100" s="96"/>
      <c r="X100" s="96"/>
      <c r="Y100" s="96"/>
      <c r="Z100" s="96"/>
      <c r="AA100" s="96"/>
      <c r="AB100" s="96"/>
      <c r="AC100" s="96"/>
      <c r="AD100" s="96"/>
      <c r="AE100" s="97"/>
      <c r="AF100" s="102"/>
      <c r="AG100" s="102"/>
      <c r="AH100" s="102"/>
      <c r="AI100" s="102"/>
      <c r="AJ100" s="102"/>
      <c r="AK100" s="102"/>
      <c r="AL100" s="102"/>
      <c r="AM100" s="102"/>
      <c r="AN100" s="102"/>
      <c r="AO100" s="102"/>
    </row>
    <row r="101" spans="1:41" s="144" customFormat="1" ht="20.25" customHeight="1" x14ac:dyDescent="0.35">
      <c r="A101" s="186" t="s">
        <v>195</v>
      </c>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row>
    <row r="102" spans="1:41" s="192" customFormat="1" x14ac:dyDescent="0.35">
      <c r="A102" s="187"/>
      <c r="B102" s="291" t="s">
        <v>53</v>
      </c>
      <c r="C102" s="291"/>
      <c r="D102" s="291"/>
      <c r="E102" s="291"/>
      <c r="F102" s="291"/>
      <c r="G102" s="291"/>
      <c r="H102" s="291"/>
      <c r="I102" s="291"/>
      <c r="J102" s="291"/>
      <c r="K102" s="291"/>
      <c r="L102" s="291"/>
      <c r="M102" s="291"/>
      <c r="N102" s="292"/>
      <c r="O102" s="293" t="s">
        <v>54</v>
      </c>
      <c r="P102" s="291"/>
      <c r="Q102" s="291"/>
      <c r="R102" s="291"/>
      <c r="S102" s="291"/>
      <c r="T102" s="291"/>
      <c r="U102" s="291"/>
      <c r="V102" s="291"/>
      <c r="W102" s="291"/>
      <c r="X102" s="291"/>
      <c r="Y102" s="291"/>
      <c r="Z102" s="291"/>
      <c r="AA102" s="291"/>
      <c r="AB102" s="292"/>
      <c r="AC102" s="293" t="s">
        <v>60</v>
      </c>
      <c r="AD102" s="291"/>
      <c r="AE102" s="291"/>
      <c r="AF102" s="291"/>
      <c r="AG102" s="291"/>
      <c r="AH102" s="291"/>
      <c r="AI102" s="291"/>
      <c r="AJ102" s="291"/>
      <c r="AK102" s="291"/>
      <c r="AL102" s="291"/>
      <c r="AM102" s="291"/>
      <c r="AN102" s="291"/>
      <c r="AO102" s="291"/>
    </row>
    <row r="103" spans="1:41" s="192" customFormat="1" ht="44.15" customHeight="1" x14ac:dyDescent="0.35">
      <c r="A103" s="147" t="s">
        <v>28</v>
      </c>
      <c r="B103" s="55" t="s">
        <v>157</v>
      </c>
      <c r="C103" s="55" t="s">
        <v>158</v>
      </c>
      <c r="D103" s="55" t="s">
        <v>159</v>
      </c>
      <c r="E103" s="55" t="s">
        <v>160</v>
      </c>
      <c r="F103" s="55" t="s">
        <v>161</v>
      </c>
      <c r="G103" s="55" t="s">
        <v>162</v>
      </c>
      <c r="H103" s="55" t="s">
        <v>163</v>
      </c>
      <c r="I103" s="55" t="s">
        <v>164</v>
      </c>
      <c r="J103" s="55" t="s">
        <v>165</v>
      </c>
      <c r="K103" s="55" t="s">
        <v>166</v>
      </c>
      <c r="L103" s="55" t="s">
        <v>167</v>
      </c>
      <c r="M103" s="55" t="s">
        <v>168</v>
      </c>
      <c r="N103" s="55" t="s">
        <v>153</v>
      </c>
      <c r="O103" s="55" t="s">
        <v>169</v>
      </c>
      <c r="P103" s="55" t="s">
        <v>170</v>
      </c>
      <c r="Q103" s="55" t="s">
        <v>171</v>
      </c>
      <c r="R103" s="55" t="s">
        <v>172</v>
      </c>
      <c r="S103" s="55" t="s">
        <v>173</v>
      </c>
      <c r="T103" s="55" t="s">
        <v>174</v>
      </c>
      <c r="U103" s="55" t="s">
        <v>175</v>
      </c>
      <c r="V103" s="55" t="s">
        <v>176</v>
      </c>
      <c r="W103" s="55" t="s">
        <v>177</v>
      </c>
      <c r="X103" s="55" t="s">
        <v>178</v>
      </c>
      <c r="Y103" s="55" t="s">
        <v>179</v>
      </c>
      <c r="Z103" s="55" t="s">
        <v>180</v>
      </c>
      <c r="AA103" s="55" t="s">
        <v>181</v>
      </c>
      <c r="AB103" s="55" t="s">
        <v>154</v>
      </c>
      <c r="AC103" s="55" t="s">
        <v>61</v>
      </c>
      <c r="AD103" s="55" t="s">
        <v>62</v>
      </c>
      <c r="AE103" s="55" t="s">
        <v>63</v>
      </c>
      <c r="AF103" s="55" t="s">
        <v>64</v>
      </c>
      <c r="AG103" s="55" t="s">
        <v>65</v>
      </c>
      <c r="AH103" s="55" t="s">
        <v>66</v>
      </c>
      <c r="AI103" s="55" t="s">
        <v>67</v>
      </c>
      <c r="AJ103" s="55" t="s">
        <v>68</v>
      </c>
      <c r="AK103" s="55" t="s">
        <v>69</v>
      </c>
      <c r="AL103" s="55" t="s">
        <v>70</v>
      </c>
      <c r="AM103" s="55" t="s">
        <v>71</v>
      </c>
      <c r="AN103" s="55" t="s">
        <v>72</v>
      </c>
      <c r="AO103" s="143" t="s">
        <v>73</v>
      </c>
    </row>
    <row r="104" spans="1:41" s="198" customFormat="1" x14ac:dyDescent="0.35">
      <c r="A104" s="172" t="s">
        <v>40</v>
      </c>
      <c r="B104" s="195">
        <v>4842553</v>
      </c>
      <c r="C104" s="195">
        <v>4061946</v>
      </c>
      <c r="D104" s="174">
        <v>4703078</v>
      </c>
      <c r="E104" s="174">
        <v>4764330</v>
      </c>
      <c r="F104" s="174">
        <v>4796575</v>
      </c>
      <c r="G104" s="174">
        <v>4465123</v>
      </c>
      <c r="H104" s="174">
        <v>4643537</v>
      </c>
      <c r="I104" s="174">
        <v>4338550</v>
      </c>
      <c r="J104" s="174">
        <v>4552943</v>
      </c>
      <c r="K104" s="174">
        <v>4913452</v>
      </c>
      <c r="L104" s="174">
        <v>4733524</v>
      </c>
      <c r="M104" s="174">
        <v>4452183</v>
      </c>
      <c r="N104" s="174">
        <f t="shared" ref="N104:N108" si="96">SUM(B104:M104)/12</f>
        <v>4605649.5</v>
      </c>
      <c r="O104" s="174">
        <v>4078483</v>
      </c>
      <c r="P104" s="174">
        <v>3109094</v>
      </c>
      <c r="Q104" s="174">
        <v>3407960</v>
      </c>
      <c r="R104" s="174">
        <v>4038660</v>
      </c>
      <c r="S104" s="174">
        <v>4211342</v>
      </c>
      <c r="T104" s="174">
        <v>4234570</v>
      </c>
      <c r="U104" s="174">
        <v>4507276</v>
      </c>
      <c r="V104" s="174">
        <v>4766676</v>
      </c>
      <c r="W104" s="174">
        <v>4604413</v>
      </c>
      <c r="X104" s="174">
        <v>4297513</v>
      </c>
      <c r="Y104" s="174">
        <v>4328290</v>
      </c>
      <c r="Z104" s="174">
        <v>4039620</v>
      </c>
      <c r="AA104" s="174">
        <v>4988126</v>
      </c>
      <c r="AB104" s="176">
        <f t="shared" ref="AB104:AB108" si="97">SUM(O104:AA104)/13</f>
        <v>4200924.846153846</v>
      </c>
      <c r="AC104" s="132">
        <f t="shared" ref="AC104" si="98">(O104-D104)/D104</f>
        <v>-0.1328055796650619</v>
      </c>
      <c r="AD104" s="132">
        <f t="shared" ref="AD104:AD108" si="99">(P104-E104)/E104</f>
        <v>-0.34742261766082533</v>
      </c>
      <c r="AE104" s="132">
        <f t="shared" ref="AE104:AE108" si="100">(Q104-F104)/F104</f>
        <v>-0.28950136295168949</v>
      </c>
      <c r="AF104" s="132">
        <f t="shared" ref="AF104:AF108" si="101">(R104-G104)/G104</f>
        <v>-9.5509798946188051E-2</v>
      </c>
      <c r="AG104" s="132">
        <f t="shared" ref="AG104:AG108" si="102">(S104-H104)/H104</f>
        <v>-9.3074524871881073E-2</v>
      </c>
      <c r="AH104" s="132">
        <f t="shared" ref="AH104:AH108" si="103">(T104-I104)/I104</f>
        <v>-2.3966532597296333E-2</v>
      </c>
      <c r="AI104" s="132">
        <f t="shared" ref="AI104:AI108" si="104">(U104-J104)/J104</f>
        <v>-1.0030215620973072E-2</v>
      </c>
      <c r="AJ104" s="132">
        <f t="shared" ref="AJ104:AJ108" si="105">(V104-K104)/K104</f>
        <v>-2.9872277168882487E-2</v>
      </c>
      <c r="AK104" s="132">
        <f t="shared" ref="AK104" si="106">(W104-L104)/L104</f>
        <v>-2.727587311271687E-2</v>
      </c>
      <c r="AL104" s="132">
        <f t="shared" ref="AL104" si="107">(X104-M104)/M104</f>
        <v>-3.4740261125834226E-2</v>
      </c>
      <c r="AM104" s="132">
        <f>(Y104-B104)/B104</f>
        <v>-0.10619666940145002</v>
      </c>
      <c r="AN104" s="126">
        <f>(Z104-C104)/C104</f>
        <v>-5.4963803063851659E-3</v>
      </c>
      <c r="AO104" s="133">
        <f>(AA104-D104)/D104</f>
        <v>6.0608818310051417E-2</v>
      </c>
    </row>
    <row r="105" spans="1:41" s="198" customFormat="1" x14ac:dyDescent="0.35">
      <c r="A105" s="172" t="s">
        <v>41</v>
      </c>
      <c r="B105" s="196">
        <v>1.5493893407052023E-3</v>
      </c>
      <c r="C105" s="196">
        <v>1.6873685666919254E-3</v>
      </c>
      <c r="D105" s="126">
        <v>1.6886813274200427E-3</v>
      </c>
      <c r="E105" s="126">
        <v>1.6625632565334474E-3</v>
      </c>
      <c r="F105" s="126">
        <v>1.7381152176292459E-3</v>
      </c>
      <c r="G105" s="126">
        <v>1.679908929720413E-3</v>
      </c>
      <c r="H105" s="126">
        <v>1.7831235112372315E-3</v>
      </c>
      <c r="I105" s="126">
        <v>1.7515068398428046E-3</v>
      </c>
      <c r="J105" s="126">
        <v>1.6468468856298004E-3</v>
      </c>
      <c r="K105" s="126">
        <v>1.7077606538132457E-3</v>
      </c>
      <c r="L105" s="126">
        <v>1.644863319590225E-3</v>
      </c>
      <c r="M105" s="126">
        <v>1.6313345610456712E-3</v>
      </c>
      <c r="N105" s="126">
        <f>((B104*B105)+(C104*C105)+(D104*D105)+(E104*E105)+(F104*F105)+(G104*G105)+(H104*H105)+(I104*I105)+(J104*J105)+(K104*K105)+(L104*L105)+(M104*M105))/SUM(B104:M104)</f>
        <v>1.6804542623865175E-3</v>
      </c>
      <c r="O105" s="154">
        <v>0.2227421323075271</v>
      </c>
      <c r="P105" s="154">
        <v>0.56006894613028746</v>
      </c>
      <c r="Q105" s="154">
        <v>0.51163804739492247</v>
      </c>
      <c r="R105" s="154">
        <v>0.47718723537014751</v>
      </c>
      <c r="S105" s="154">
        <v>0.42891505843030558</v>
      </c>
      <c r="T105" s="154">
        <v>0.3921297794108965</v>
      </c>
      <c r="U105" s="154">
        <v>0.40369615705805456</v>
      </c>
      <c r="V105" s="154">
        <v>0.39265685353902802</v>
      </c>
      <c r="W105" s="154">
        <v>0.39967678833327941</v>
      </c>
      <c r="X105" s="154">
        <v>0.42542954494843876</v>
      </c>
      <c r="Y105" s="154">
        <v>0.46806036564093439</v>
      </c>
      <c r="Z105" s="154">
        <v>0.4566518632940722</v>
      </c>
      <c r="AA105" s="154">
        <v>0.44436006628541458</v>
      </c>
      <c r="AB105" s="132">
        <f>((O104*O105)+(P104*P105)+(Q104*Q105)+(R104*R105)+(S104*S105)+(T104*T105)+(U104*U105)+(V104*V105)+(W104*W105)+(X104*X105)+(Y104*Y105)+(Z104*Z105)+(AA104*AA105))/SUM(O104:AA104)</f>
        <v>0.42544356944989936</v>
      </c>
      <c r="AC105" s="132" t="s">
        <v>56</v>
      </c>
      <c r="AD105" s="132" t="s">
        <v>56</v>
      </c>
      <c r="AE105" s="132" t="s">
        <v>56</v>
      </c>
      <c r="AF105" s="132" t="s">
        <v>56</v>
      </c>
      <c r="AG105" s="132" t="s">
        <v>56</v>
      </c>
      <c r="AH105" s="132" t="s">
        <v>56</v>
      </c>
      <c r="AI105" s="132" t="s">
        <v>56</v>
      </c>
      <c r="AJ105" s="132" t="s">
        <v>56</v>
      </c>
      <c r="AK105" s="132" t="s">
        <v>56</v>
      </c>
      <c r="AL105" s="132" t="s">
        <v>56</v>
      </c>
      <c r="AM105" s="132" t="s">
        <v>56</v>
      </c>
      <c r="AN105" s="132" t="s">
        <v>56</v>
      </c>
      <c r="AO105" s="133" t="s">
        <v>56</v>
      </c>
    </row>
    <row r="106" spans="1:41" s="198" customFormat="1" x14ac:dyDescent="0.35">
      <c r="A106" s="172" t="s">
        <v>29</v>
      </c>
      <c r="B106" s="195">
        <v>331565</v>
      </c>
      <c r="C106" s="195">
        <v>282884</v>
      </c>
      <c r="D106" s="174">
        <v>318927</v>
      </c>
      <c r="E106" s="174">
        <v>327917</v>
      </c>
      <c r="F106" s="174">
        <v>336426</v>
      </c>
      <c r="G106" s="174">
        <v>303720</v>
      </c>
      <c r="H106" s="174">
        <v>320433</v>
      </c>
      <c r="I106" s="174">
        <v>293303</v>
      </c>
      <c r="J106" s="174">
        <v>317908</v>
      </c>
      <c r="K106" s="174">
        <v>350204</v>
      </c>
      <c r="L106" s="174">
        <v>325954</v>
      </c>
      <c r="M106" s="174">
        <v>277114</v>
      </c>
      <c r="N106" s="174">
        <f t="shared" si="96"/>
        <v>315529.58333333331</v>
      </c>
      <c r="O106" s="174">
        <v>306930</v>
      </c>
      <c r="P106" s="174">
        <v>282967</v>
      </c>
      <c r="Q106" s="174">
        <v>290082</v>
      </c>
      <c r="R106" s="174">
        <v>328893</v>
      </c>
      <c r="S106" s="174">
        <v>326644</v>
      </c>
      <c r="T106" s="174">
        <v>318613</v>
      </c>
      <c r="U106" s="174">
        <v>356219</v>
      </c>
      <c r="V106" s="174">
        <v>364224</v>
      </c>
      <c r="W106" s="174">
        <v>364015</v>
      </c>
      <c r="X106" s="174">
        <v>337871</v>
      </c>
      <c r="Y106" s="174">
        <v>377669</v>
      </c>
      <c r="Z106" s="174">
        <v>353733</v>
      </c>
      <c r="AA106" s="174">
        <v>419190</v>
      </c>
      <c r="AB106" s="176">
        <f t="shared" si="97"/>
        <v>340542.30769230769</v>
      </c>
      <c r="AC106" s="132">
        <f>(O106-D106)/D106</f>
        <v>-3.7616758693995805E-2</v>
      </c>
      <c r="AD106" s="132">
        <f t="shared" si="99"/>
        <v>-0.13707737018818786</v>
      </c>
      <c r="AE106" s="132">
        <f t="shared" si="100"/>
        <v>-0.13775391913823545</v>
      </c>
      <c r="AF106" s="132">
        <f t="shared" si="101"/>
        <v>8.2882259976293948E-2</v>
      </c>
      <c r="AG106" s="132">
        <f t="shared" si="102"/>
        <v>1.9383147178973451E-2</v>
      </c>
      <c r="AH106" s="132">
        <f t="shared" si="103"/>
        <v>8.6293014391260914E-2</v>
      </c>
      <c r="AI106" s="132">
        <f t="shared" si="104"/>
        <v>0.1205097072108912</v>
      </c>
      <c r="AJ106" s="132">
        <f t="shared" si="105"/>
        <v>4.0033808865689711E-2</v>
      </c>
      <c r="AK106" s="132">
        <f t="shared" ref="AK106" si="108">(W106-L106)/L106</f>
        <v>0.11676801021002964</v>
      </c>
      <c r="AL106" s="132">
        <f t="shared" ref="AL106" si="109">(X106-M106)/M106</f>
        <v>0.21924911769163594</v>
      </c>
      <c r="AM106" s="132">
        <f>(Y106-B106)/B106</f>
        <v>0.13904965843801367</v>
      </c>
      <c r="AN106" s="132">
        <f>(Z106-C106)/C106</f>
        <v>0.25045248228956041</v>
      </c>
      <c r="AO106" s="133">
        <f>(AA106-D106)/D106</f>
        <v>0.31437601708227902</v>
      </c>
    </row>
    <row r="107" spans="1:41" s="198" customFormat="1" x14ac:dyDescent="0.35">
      <c r="A107" s="172" t="s">
        <v>42</v>
      </c>
      <c r="B107" s="196">
        <v>0</v>
      </c>
      <c r="C107" s="196">
        <v>0</v>
      </c>
      <c r="D107" s="126">
        <v>0</v>
      </c>
      <c r="E107" s="126">
        <v>0</v>
      </c>
      <c r="F107" s="126">
        <v>0</v>
      </c>
      <c r="G107" s="126">
        <v>0</v>
      </c>
      <c r="H107" s="126">
        <v>0</v>
      </c>
      <c r="I107" s="126">
        <v>0</v>
      </c>
      <c r="J107" s="126">
        <v>0</v>
      </c>
      <c r="K107" s="126">
        <v>0</v>
      </c>
      <c r="L107" s="126">
        <v>0</v>
      </c>
      <c r="M107" s="126">
        <v>0</v>
      </c>
      <c r="N107" s="126">
        <f>((B106*B107)+(C106*C107)+(D106*D107)+(E106*E107)+(F106*F107)+(G106*G107)+(H106*H107)+(I106*I107)+(J106*J107)+(K106*K107)+(L106*L107)+(M106*M107))/SUM(B106:M106)</f>
        <v>0</v>
      </c>
      <c r="O107" s="132">
        <v>0.28275502557586418</v>
      </c>
      <c r="P107" s="132">
        <v>0.69949146013492736</v>
      </c>
      <c r="Q107" s="132">
        <v>0.670324253142215</v>
      </c>
      <c r="R107" s="132">
        <v>0.62308106283806586</v>
      </c>
      <c r="S107" s="132">
        <v>0.57281627704779514</v>
      </c>
      <c r="T107" s="132">
        <v>0.53958250291105514</v>
      </c>
      <c r="U107" s="132">
        <v>0.53689163127177386</v>
      </c>
      <c r="V107" s="132">
        <v>0.54809128448427347</v>
      </c>
      <c r="W107" s="132">
        <v>0.5594247489801244</v>
      </c>
      <c r="X107" s="132">
        <v>0.58163914630139901</v>
      </c>
      <c r="Y107" s="132">
        <v>0.62905083551999241</v>
      </c>
      <c r="Z107" s="132">
        <v>0.61539353127924168</v>
      </c>
      <c r="AA107" s="132">
        <v>0.58875211717836784</v>
      </c>
      <c r="AB107" s="132">
        <f>((O106*O107)+(P106*P107)+(Q106*Q107)+(R106*R107)+(S106*S107)+(T106*T107)+(U106*U107)+(V106*V107)+(W106*W107)+(X106*X107)+(Y106*Y107)+(Z106*Z107)+(AA106*AA107))/SUM(O106:AA106)</f>
        <v>0.57289029940931324</v>
      </c>
      <c r="AC107" s="132" t="s">
        <v>56</v>
      </c>
      <c r="AD107" s="132" t="s">
        <v>56</v>
      </c>
      <c r="AE107" s="132" t="s">
        <v>56</v>
      </c>
      <c r="AF107" s="132" t="s">
        <v>56</v>
      </c>
      <c r="AG107" s="132" t="s">
        <v>56</v>
      </c>
      <c r="AH107" s="132" t="s">
        <v>56</v>
      </c>
      <c r="AI107" s="132" t="s">
        <v>56</v>
      </c>
      <c r="AJ107" s="132" t="s">
        <v>56</v>
      </c>
      <c r="AK107" s="132" t="s">
        <v>56</v>
      </c>
      <c r="AL107" s="132" t="s">
        <v>56</v>
      </c>
      <c r="AM107" s="132" t="s">
        <v>56</v>
      </c>
      <c r="AN107" s="132" t="s">
        <v>56</v>
      </c>
      <c r="AO107" s="133" t="s">
        <v>56</v>
      </c>
    </row>
    <row r="108" spans="1:41" s="198" customFormat="1" x14ac:dyDescent="0.35">
      <c r="A108" s="249" t="s">
        <v>31</v>
      </c>
      <c r="B108" s="262">
        <v>1474861</v>
      </c>
      <c r="C108" s="262">
        <v>1227698</v>
      </c>
      <c r="D108" s="251">
        <v>1385395</v>
      </c>
      <c r="E108" s="251">
        <v>1393238</v>
      </c>
      <c r="F108" s="251">
        <v>1416040</v>
      </c>
      <c r="G108" s="251">
        <v>1324881</v>
      </c>
      <c r="H108" s="251">
        <v>1428343</v>
      </c>
      <c r="I108" s="251">
        <v>1342059</v>
      </c>
      <c r="J108" s="251">
        <v>1366754</v>
      </c>
      <c r="K108" s="251">
        <v>2132100</v>
      </c>
      <c r="L108" s="251">
        <v>2358912</v>
      </c>
      <c r="M108" s="251">
        <v>1488428</v>
      </c>
      <c r="N108" s="251">
        <f t="shared" si="96"/>
        <v>1528225.75</v>
      </c>
      <c r="O108" s="251">
        <v>1032689</v>
      </c>
      <c r="P108" s="251">
        <v>633256</v>
      </c>
      <c r="Q108" s="251">
        <v>749008</v>
      </c>
      <c r="R108" s="251">
        <v>927707</v>
      </c>
      <c r="S108" s="251">
        <v>1031151</v>
      </c>
      <c r="T108" s="251">
        <v>1069680</v>
      </c>
      <c r="U108" s="251">
        <v>1152598</v>
      </c>
      <c r="V108" s="251">
        <v>2204265</v>
      </c>
      <c r="W108" s="251">
        <v>2149150</v>
      </c>
      <c r="X108" s="251">
        <v>1244815</v>
      </c>
      <c r="Y108" s="251">
        <v>1076336</v>
      </c>
      <c r="Z108" s="251">
        <v>1031774</v>
      </c>
      <c r="AA108" s="251">
        <v>1263645</v>
      </c>
      <c r="AB108" s="252">
        <f t="shared" si="97"/>
        <v>1197390.3076923077</v>
      </c>
      <c r="AC108" s="179">
        <f>(O108-D108)/D108</f>
        <v>-0.25458876349344411</v>
      </c>
      <c r="AD108" s="179">
        <f t="shared" si="99"/>
        <v>-0.54547894903813998</v>
      </c>
      <c r="AE108" s="179">
        <f t="shared" si="100"/>
        <v>-0.47105448998615856</v>
      </c>
      <c r="AF108" s="179">
        <f t="shared" si="101"/>
        <v>-0.29978088598145797</v>
      </c>
      <c r="AG108" s="179">
        <f t="shared" si="102"/>
        <v>-0.27807886481048322</v>
      </c>
      <c r="AH108" s="179">
        <f t="shared" si="103"/>
        <v>-0.20295605483812559</v>
      </c>
      <c r="AI108" s="179">
        <f t="shared" si="104"/>
        <v>-0.15668949935394372</v>
      </c>
      <c r="AJ108" s="179">
        <f t="shared" si="105"/>
        <v>3.3846911495708454E-2</v>
      </c>
      <c r="AK108" s="179">
        <f t="shared" ref="AK108" si="110">(W108-L108)/L108</f>
        <v>-8.8923198491507954E-2</v>
      </c>
      <c r="AL108" s="253">
        <f t="shared" ref="AL108" si="111">(X108-M108)/M108</f>
        <v>-0.16367133647042384</v>
      </c>
      <c r="AM108" s="199">
        <f>(Y108-B108)/B108</f>
        <v>-0.27021190471508838</v>
      </c>
      <c r="AN108" s="179">
        <f>(Z108-C108)/C108</f>
        <v>-0.15958647810780827</v>
      </c>
      <c r="AO108" s="253">
        <f>(AA108-D108)/D108</f>
        <v>-8.7881073628820666E-2</v>
      </c>
    </row>
    <row r="109" spans="1:41" s="115" customFormat="1" ht="17.25" customHeight="1" x14ac:dyDescent="0.35">
      <c r="A109" s="59" t="s">
        <v>32</v>
      </c>
      <c r="B109" s="59"/>
      <c r="C109" s="59"/>
    </row>
    <row r="110" spans="1:41" s="94" customFormat="1" ht="12" customHeight="1" x14ac:dyDescent="0.35">
      <c r="A110" s="180" t="s">
        <v>38</v>
      </c>
      <c r="B110" s="95"/>
      <c r="C110" s="95"/>
      <c r="D110" s="96"/>
      <c r="E110" s="96"/>
      <c r="F110" s="96"/>
      <c r="G110" s="96"/>
      <c r="H110" s="96"/>
      <c r="I110" s="96"/>
      <c r="J110" s="96"/>
      <c r="K110" s="96"/>
      <c r="L110" s="96"/>
      <c r="M110" s="96"/>
      <c r="N110" s="97"/>
      <c r="O110" s="96"/>
      <c r="P110" s="96"/>
      <c r="Q110" s="96"/>
      <c r="R110" s="96"/>
      <c r="S110" s="96"/>
      <c r="T110" s="96"/>
      <c r="U110" s="96"/>
      <c r="V110" s="96"/>
      <c r="W110" s="96"/>
      <c r="X110" s="96"/>
      <c r="Y110" s="96"/>
      <c r="Z110" s="96"/>
      <c r="AA110" s="96"/>
      <c r="AB110" s="96"/>
      <c r="AC110" s="96"/>
      <c r="AD110" s="96"/>
      <c r="AE110" s="97"/>
      <c r="AF110" s="98"/>
      <c r="AG110" s="98"/>
      <c r="AH110" s="98"/>
      <c r="AI110" s="98"/>
      <c r="AJ110" s="98"/>
      <c r="AK110" s="98"/>
      <c r="AL110" s="98"/>
      <c r="AM110" s="98"/>
      <c r="AN110" s="98"/>
      <c r="AO110" s="98"/>
    </row>
    <row r="111" spans="1:41" s="94" customFormat="1" ht="12" customHeight="1" x14ac:dyDescent="0.35">
      <c r="A111" s="180" t="s">
        <v>33</v>
      </c>
      <c r="B111" s="95"/>
      <c r="C111" s="95"/>
      <c r="D111" s="96"/>
      <c r="E111" s="96"/>
      <c r="F111" s="96"/>
      <c r="G111" s="96"/>
      <c r="H111" s="96"/>
      <c r="I111" s="96"/>
      <c r="J111" s="96"/>
      <c r="K111" s="96"/>
      <c r="L111" s="96"/>
      <c r="M111" s="96"/>
      <c r="N111" s="97"/>
      <c r="O111" s="96"/>
      <c r="P111" s="96"/>
      <c r="Q111" s="96"/>
      <c r="R111" s="96"/>
      <c r="S111" s="96"/>
      <c r="T111" s="96"/>
      <c r="U111" s="96"/>
      <c r="V111" s="96"/>
      <c r="W111" s="96"/>
      <c r="X111" s="96"/>
      <c r="Y111" s="96"/>
      <c r="Z111" s="96"/>
      <c r="AA111" s="96"/>
      <c r="AB111" s="96"/>
      <c r="AC111" s="96"/>
      <c r="AD111" s="96"/>
      <c r="AE111" s="97"/>
      <c r="AF111" s="98"/>
      <c r="AG111" s="98"/>
      <c r="AH111" s="98"/>
      <c r="AI111" s="98"/>
      <c r="AJ111" s="98"/>
      <c r="AK111" s="98"/>
      <c r="AL111" s="98"/>
      <c r="AM111" s="98"/>
      <c r="AN111" s="98"/>
      <c r="AO111" s="98"/>
    </row>
    <row r="112" spans="1:41" s="94" customFormat="1" ht="12" customHeight="1" x14ac:dyDescent="0.35">
      <c r="A112" s="106" t="s">
        <v>51</v>
      </c>
      <c r="B112" s="95"/>
      <c r="C112" s="95"/>
      <c r="D112" s="96"/>
      <c r="E112" s="96"/>
      <c r="F112" s="96"/>
      <c r="G112" s="96"/>
      <c r="H112" s="96"/>
      <c r="I112" s="96"/>
      <c r="J112" s="96"/>
      <c r="K112" s="96"/>
      <c r="L112" s="96"/>
      <c r="M112" s="96"/>
      <c r="N112" s="97"/>
      <c r="O112" s="96"/>
      <c r="P112" s="96"/>
      <c r="Q112" s="96"/>
      <c r="R112" s="96"/>
      <c r="S112" s="96"/>
      <c r="T112" s="96"/>
      <c r="U112" s="96"/>
      <c r="V112" s="96"/>
      <c r="W112" s="96"/>
      <c r="X112" s="96"/>
      <c r="Y112" s="96"/>
      <c r="Z112" s="96"/>
      <c r="AA112" s="96"/>
      <c r="AB112" s="96"/>
      <c r="AC112" s="96"/>
      <c r="AD112" s="96"/>
      <c r="AE112" s="97"/>
      <c r="AF112" s="98"/>
      <c r="AG112" s="98"/>
      <c r="AH112" s="98"/>
      <c r="AI112" s="98"/>
      <c r="AJ112" s="98"/>
      <c r="AK112" s="98"/>
      <c r="AL112" s="98"/>
      <c r="AM112" s="98"/>
      <c r="AN112" s="98"/>
      <c r="AO112" s="98"/>
    </row>
    <row r="113" spans="1:41" s="94" customFormat="1" ht="12" customHeight="1" x14ac:dyDescent="0.35">
      <c r="A113" s="285" t="s">
        <v>136</v>
      </c>
      <c r="B113" s="285"/>
      <c r="C113" s="285"/>
      <c r="D113" s="285"/>
      <c r="E113" s="96"/>
      <c r="F113" s="96"/>
      <c r="G113" s="96"/>
      <c r="H113" s="96"/>
      <c r="I113" s="96"/>
      <c r="J113" s="96"/>
      <c r="K113" s="96"/>
      <c r="L113" s="96"/>
      <c r="M113" s="96"/>
      <c r="N113" s="97"/>
      <c r="O113" s="96"/>
      <c r="P113" s="96"/>
      <c r="Q113" s="96"/>
      <c r="R113" s="96"/>
      <c r="S113" s="96"/>
      <c r="T113" s="96"/>
      <c r="U113" s="96"/>
      <c r="V113" s="96"/>
      <c r="W113" s="96"/>
      <c r="X113" s="96"/>
      <c r="Y113" s="96"/>
      <c r="Z113" s="96"/>
      <c r="AA113" s="96"/>
      <c r="AB113" s="96"/>
      <c r="AC113" s="96"/>
      <c r="AD113" s="96"/>
      <c r="AE113" s="97"/>
      <c r="AF113" s="98"/>
      <c r="AG113" s="98"/>
      <c r="AH113" s="98"/>
      <c r="AI113" s="98"/>
      <c r="AJ113" s="98"/>
      <c r="AK113" s="98"/>
      <c r="AL113" s="98"/>
      <c r="AM113" s="98"/>
      <c r="AN113" s="98"/>
      <c r="AO113" s="98"/>
    </row>
    <row r="114" spans="1:41" s="94" customFormat="1" ht="12" customHeight="1" x14ac:dyDescent="0.35">
      <c r="A114" s="106" t="s">
        <v>57</v>
      </c>
      <c r="B114" s="105"/>
      <c r="C114" s="105"/>
      <c r="D114" s="105"/>
      <c r="E114" s="105"/>
      <c r="F114" s="105"/>
      <c r="G114" s="105"/>
      <c r="H114" s="99"/>
      <c r="I114" s="99"/>
      <c r="J114" s="99"/>
      <c r="K114" s="99"/>
      <c r="L114" s="99"/>
      <c r="M114" s="99"/>
      <c r="N114" s="100"/>
      <c r="O114" s="99"/>
      <c r="P114" s="99"/>
      <c r="Q114" s="99"/>
      <c r="R114" s="99"/>
      <c r="S114" s="99"/>
      <c r="T114" s="99"/>
      <c r="U114" s="99"/>
      <c r="V114" s="99"/>
      <c r="W114" s="99"/>
      <c r="X114" s="99"/>
      <c r="Y114" s="99"/>
      <c r="Z114" s="99"/>
      <c r="AA114" s="99"/>
      <c r="AB114" s="99"/>
      <c r="AC114" s="99"/>
      <c r="AD114" s="99"/>
      <c r="AE114" s="97"/>
      <c r="AF114" s="101"/>
      <c r="AG114" s="101"/>
      <c r="AH114" s="101"/>
      <c r="AI114" s="101"/>
      <c r="AJ114" s="101"/>
      <c r="AK114" s="101"/>
      <c r="AL114" s="101"/>
      <c r="AM114" s="101"/>
      <c r="AN114" s="101"/>
      <c r="AO114" s="101"/>
    </row>
    <row r="115" spans="1:41" s="94" customFormat="1" ht="12" customHeight="1" x14ac:dyDescent="0.35">
      <c r="A115" s="89" t="s">
        <v>242</v>
      </c>
      <c r="B115" s="105"/>
      <c r="C115" s="105"/>
      <c r="D115" s="105"/>
      <c r="E115" s="105"/>
      <c r="F115" s="105"/>
      <c r="G115" s="105"/>
      <c r="H115" s="99"/>
      <c r="I115" s="99"/>
      <c r="J115" s="99"/>
      <c r="K115" s="99"/>
      <c r="L115" s="99"/>
      <c r="M115" s="99"/>
      <c r="N115" s="100"/>
      <c r="O115" s="99"/>
      <c r="P115" s="99"/>
      <c r="Q115" s="99"/>
      <c r="R115" s="99"/>
      <c r="S115" s="99"/>
      <c r="T115" s="99"/>
      <c r="U115" s="99"/>
      <c r="V115" s="99"/>
      <c r="W115" s="99"/>
      <c r="X115" s="99"/>
      <c r="Y115" s="99"/>
      <c r="Z115" s="99"/>
      <c r="AA115" s="99"/>
      <c r="AB115" s="99"/>
      <c r="AC115" s="99"/>
      <c r="AD115" s="99"/>
      <c r="AE115" s="97"/>
      <c r="AF115" s="101"/>
      <c r="AG115" s="101"/>
      <c r="AH115" s="101"/>
      <c r="AI115" s="101"/>
      <c r="AJ115" s="101"/>
      <c r="AK115" s="101"/>
      <c r="AL115" s="101"/>
      <c r="AM115" s="101"/>
      <c r="AN115" s="101"/>
      <c r="AO115" s="101"/>
    </row>
    <row r="116" spans="1:41" s="94" customFormat="1" ht="12" customHeight="1" x14ac:dyDescent="0.35">
      <c r="A116" s="180" t="s">
        <v>55</v>
      </c>
      <c r="B116" s="95"/>
      <c r="C116" s="95"/>
      <c r="D116" s="96"/>
      <c r="E116" s="96"/>
      <c r="F116" s="96"/>
      <c r="G116" s="96"/>
      <c r="H116" s="96"/>
      <c r="I116" s="96"/>
      <c r="J116" s="96"/>
      <c r="K116" s="96"/>
      <c r="L116" s="96"/>
      <c r="M116" s="96"/>
      <c r="N116" s="97"/>
      <c r="O116" s="96"/>
      <c r="P116" s="96"/>
      <c r="Q116" s="96"/>
      <c r="R116" s="96"/>
      <c r="S116" s="96"/>
      <c r="T116" s="96"/>
      <c r="U116" s="96"/>
      <c r="V116" s="96"/>
      <c r="W116" s="96"/>
      <c r="X116" s="96"/>
      <c r="Y116" s="96"/>
      <c r="Z116" s="96"/>
      <c r="AA116" s="96"/>
      <c r="AB116" s="96"/>
      <c r="AC116" s="96"/>
      <c r="AD116" s="96"/>
      <c r="AE116" s="97"/>
      <c r="AF116" s="98"/>
      <c r="AG116" s="98"/>
      <c r="AH116" s="98"/>
      <c r="AI116" s="98"/>
      <c r="AJ116" s="98"/>
      <c r="AK116" s="98"/>
      <c r="AL116" s="98"/>
      <c r="AM116" s="98"/>
      <c r="AN116" s="98"/>
      <c r="AO116" s="98"/>
    </row>
    <row r="117" spans="1:41" s="94" customFormat="1" ht="12" customHeight="1" x14ac:dyDescent="0.35">
      <c r="A117" s="89" t="s">
        <v>243</v>
      </c>
      <c r="B117" s="95"/>
      <c r="C117" s="95"/>
      <c r="D117" s="96"/>
      <c r="E117" s="96"/>
      <c r="F117" s="96"/>
      <c r="G117" s="96"/>
      <c r="H117" s="96"/>
      <c r="I117" s="96"/>
      <c r="J117" s="96"/>
      <c r="K117" s="96"/>
      <c r="L117" s="96"/>
      <c r="M117" s="96"/>
      <c r="N117" s="100"/>
      <c r="O117" s="96"/>
      <c r="P117" s="96"/>
      <c r="Q117" s="96"/>
      <c r="R117" s="96"/>
      <c r="S117" s="96"/>
      <c r="T117" s="96"/>
      <c r="U117" s="96"/>
      <c r="V117" s="96"/>
      <c r="W117" s="96"/>
      <c r="X117" s="96"/>
      <c r="Y117" s="96"/>
      <c r="Z117" s="96"/>
      <c r="AA117" s="96"/>
      <c r="AB117" s="96"/>
      <c r="AC117" s="96"/>
      <c r="AD117" s="96"/>
      <c r="AE117" s="97"/>
      <c r="AF117" s="102"/>
      <c r="AG117" s="102"/>
      <c r="AH117" s="102"/>
      <c r="AI117" s="102"/>
      <c r="AJ117" s="102"/>
      <c r="AK117" s="102"/>
      <c r="AL117" s="102"/>
      <c r="AM117" s="102"/>
      <c r="AN117" s="102"/>
      <c r="AO117" s="102"/>
    </row>
    <row r="118" spans="1:41" s="94" customFormat="1" ht="12" customHeight="1" x14ac:dyDescent="0.35">
      <c r="A118" s="59" t="s">
        <v>35</v>
      </c>
      <c r="B118" s="95"/>
      <c r="C118" s="95"/>
      <c r="D118" s="96"/>
      <c r="E118" s="96"/>
      <c r="F118" s="96"/>
      <c r="G118" s="96"/>
      <c r="H118" s="96"/>
      <c r="I118" s="96"/>
      <c r="J118" s="96"/>
      <c r="K118" s="96"/>
      <c r="L118" s="96"/>
      <c r="M118" s="96"/>
      <c r="N118" s="100"/>
      <c r="O118" s="96"/>
      <c r="P118" s="96"/>
      <c r="Q118" s="96"/>
      <c r="R118" s="96"/>
      <c r="S118" s="96"/>
      <c r="T118" s="96"/>
      <c r="U118" s="96"/>
      <c r="V118" s="96"/>
      <c r="W118" s="96"/>
      <c r="X118" s="96"/>
      <c r="Y118" s="96"/>
      <c r="Z118" s="96"/>
      <c r="AA118" s="96"/>
      <c r="AB118" s="96"/>
      <c r="AC118" s="96"/>
      <c r="AD118" s="96"/>
      <c r="AE118" s="97"/>
      <c r="AF118" s="102"/>
      <c r="AG118" s="102"/>
      <c r="AH118" s="102"/>
      <c r="AI118" s="102"/>
      <c r="AJ118" s="102"/>
      <c r="AK118" s="102"/>
      <c r="AL118" s="102"/>
      <c r="AM118" s="102"/>
      <c r="AN118" s="102"/>
      <c r="AO118" s="102"/>
    </row>
    <row r="119" spans="1:41" s="94" customFormat="1" ht="30" customHeight="1" x14ac:dyDescent="0.35">
      <c r="A119" s="66" t="s">
        <v>244</v>
      </c>
      <c r="B119" s="95"/>
      <c r="C119" s="95"/>
      <c r="D119" s="96"/>
      <c r="E119" s="96"/>
      <c r="F119" s="96"/>
      <c r="G119" s="96"/>
      <c r="H119" s="96"/>
      <c r="I119" s="96"/>
      <c r="J119" s="96"/>
      <c r="K119" s="96"/>
      <c r="L119" s="96"/>
      <c r="M119" s="96"/>
      <c r="N119" s="100"/>
      <c r="O119" s="96"/>
      <c r="P119" s="96"/>
      <c r="Q119" s="96"/>
      <c r="R119" s="96"/>
      <c r="S119" s="96"/>
      <c r="T119" s="96"/>
      <c r="U119" s="96"/>
      <c r="V119" s="96"/>
      <c r="W119" s="96"/>
      <c r="X119" s="96"/>
      <c r="Y119" s="96"/>
      <c r="Z119" s="96"/>
      <c r="AA119" s="96"/>
      <c r="AB119" s="96"/>
      <c r="AC119" s="96"/>
      <c r="AD119" s="96"/>
      <c r="AE119" s="97"/>
      <c r="AF119" s="102"/>
      <c r="AG119" s="102"/>
      <c r="AH119" s="102"/>
      <c r="AI119" s="102"/>
      <c r="AJ119" s="102"/>
      <c r="AK119" s="102"/>
      <c r="AL119" s="102"/>
      <c r="AM119" s="102"/>
      <c r="AN119" s="102"/>
      <c r="AO119" s="102"/>
    </row>
    <row r="120" spans="1:41" s="144" customFormat="1" ht="20.25" customHeight="1" x14ac:dyDescent="0.35">
      <c r="A120" s="186" t="s">
        <v>196</v>
      </c>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row>
    <row r="121" spans="1:41" s="192" customFormat="1" x14ac:dyDescent="0.35">
      <c r="A121" s="187"/>
      <c r="B121" s="291" t="s">
        <v>53</v>
      </c>
      <c r="C121" s="291"/>
      <c r="D121" s="291"/>
      <c r="E121" s="291"/>
      <c r="F121" s="291"/>
      <c r="G121" s="291"/>
      <c r="H121" s="291"/>
      <c r="I121" s="291"/>
      <c r="J121" s="291"/>
      <c r="K121" s="291"/>
      <c r="L121" s="291"/>
      <c r="M121" s="291"/>
      <c r="N121" s="292"/>
      <c r="O121" s="293" t="s">
        <v>54</v>
      </c>
      <c r="P121" s="291"/>
      <c r="Q121" s="291"/>
      <c r="R121" s="291"/>
      <c r="S121" s="291"/>
      <c r="T121" s="291"/>
      <c r="U121" s="291"/>
      <c r="V121" s="291"/>
      <c r="W121" s="291"/>
      <c r="X121" s="291"/>
      <c r="Y121" s="291"/>
      <c r="Z121" s="291"/>
      <c r="AA121" s="291"/>
      <c r="AB121" s="292"/>
      <c r="AC121" s="293" t="s">
        <v>60</v>
      </c>
      <c r="AD121" s="291"/>
      <c r="AE121" s="291"/>
      <c r="AF121" s="291"/>
      <c r="AG121" s="291"/>
      <c r="AH121" s="291"/>
      <c r="AI121" s="291"/>
      <c r="AJ121" s="291"/>
      <c r="AK121" s="291"/>
      <c r="AL121" s="291"/>
      <c r="AM121" s="291"/>
      <c r="AN121" s="291"/>
      <c r="AO121" s="291"/>
    </row>
    <row r="122" spans="1:41" s="192" customFormat="1" ht="44.15" customHeight="1" x14ac:dyDescent="0.35">
      <c r="A122" s="147" t="s">
        <v>28</v>
      </c>
      <c r="B122" s="55" t="s">
        <v>157</v>
      </c>
      <c r="C122" s="55" t="s">
        <v>158</v>
      </c>
      <c r="D122" s="55" t="s">
        <v>159</v>
      </c>
      <c r="E122" s="55" t="s">
        <v>160</v>
      </c>
      <c r="F122" s="55" t="s">
        <v>161</v>
      </c>
      <c r="G122" s="55" t="s">
        <v>162</v>
      </c>
      <c r="H122" s="55" t="s">
        <v>163</v>
      </c>
      <c r="I122" s="55" t="s">
        <v>164</v>
      </c>
      <c r="J122" s="55" t="s">
        <v>165</v>
      </c>
      <c r="K122" s="55" t="s">
        <v>166</v>
      </c>
      <c r="L122" s="55" t="s">
        <v>167</v>
      </c>
      <c r="M122" s="55" t="s">
        <v>168</v>
      </c>
      <c r="N122" s="55" t="s">
        <v>153</v>
      </c>
      <c r="O122" s="55" t="s">
        <v>169</v>
      </c>
      <c r="P122" s="55" t="s">
        <v>170</v>
      </c>
      <c r="Q122" s="55" t="s">
        <v>171</v>
      </c>
      <c r="R122" s="55" t="s">
        <v>172</v>
      </c>
      <c r="S122" s="55" t="s">
        <v>173</v>
      </c>
      <c r="T122" s="55" t="s">
        <v>174</v>
      </c>
      <c r="U122" s="55" t="s">
        <v>175</v>
      </c>
      <c r="V122" s="55" t="s">
        <v>176</v>
      </c>
      <c r="W122" s="55" t="s">
        <v>177</v>
      </c>
      <c r="X122" s="55" t="s">
        <v>178</v>
      </c>
      <c r="Y122" s="55" t="s">
        <v>179</v>
      </c>
      <c r="Z122" s="55" t="s">
        <v>180</v>
      </c>
      <c r="AA122" s="55" t="s">
        <v>181</v>
      </c>
      <c r="AB122" s="55" t="s">
        <v>154</v>
      </c>
      <c r="AC122" s="55" t="s">
        <v>61</v>
      </c>
      <c r="AD122" s="55" t="s">
        <v>62</v>
      </c>
      <c r="AE122" s="55" t="s">
        <v>63</v>
      </c>
      <c r="AF122" s="55" t="s">
        <v>64</v>
      </c>
      <c r="AG122" s="55" t="s">
        <v>65</v>
      </c>
      <c r="AH122" s="55" t="s">
        <v>66</v>
      </c>
      <c r="AI122" s="55" t="s">
        <v>67</v>
      </c>
      <c r="AJ122" s="55" t="s">
        <v>68</v>
      </c>
      <c r="AK122" s="55" t="s">
        <v>69</v>
      </c>
      <c r="AL122" s="55" t="s">
        <v>70</v>
      </c>
      <c r="AM122" s="55" t="s">
        <v>71</v>
      </c>
      <c r="AN122" s="55" t="s">
        <v>72</v>
      </c>
      <c r="AO122" s="143" t="s">
        <v>73</v>
      </c>
    </row>
    <row r="123" spans="1:41" s="193" customFormat="1" x14ac:dyDescent="0.35">
      <c r="A123" s="172" t="s">
        <v>40</v>
      </c>
      <c r="B123" s="195">
        <v>479194</v>
      </c>
      <c r="C123" s="195">
        <v>407499</v>
      </c>
      <c r="D123" s="174">
        <v>462079</v>
      </c>
      <c r="E123" s="174">
        <v>471008</v>
      </c>
      <c r="F123" s="174">
        <v>478828</v>
      </c>
      <c r="G123" s="174">
        <v>441324</v>
      </c>
      <c r="H123" s="174">
        <v>455689</v>
      </c>
      <c r="I123" s="174">
        <v>425328</v>
      </c>
      <c r="J123" s="174">
        <v>441479</v>
      </c>
      <c r="K123" s="174">
        <v>479970</v>
      </c>
      <c r="L123" s="174">
        <v>449434</v>
      </c>
      <c r="M123" s="174">
        <v>421255</v>
      </c>
      <c r="N123" s="174">
        <f t="shared" ref="N123:N127" si="112">SUM(B123:M123)/12</f>
        <v>451090.58333333331</v>
      </c>
      <c r="O123" s="174">
        <v>399782</v>
      </c>
      <c r="P123" s="174">
        <v>303981</v>
      </c>
      <c r="Q123" s="174">
        <v>337664</v>
      </c>
      <c r="R123" s="174">
        <v>388551</v>
      </c>
      <c r="S123" s="174">
        <v>401364</v>
      </c>
      <c r="T123" s="174">
        <v>399856</v>
      </c>
      <c r="U123" s="174">
        <v>426847</v>
      </c>
      <c r="V123" s="174">
        <v>433719</v>
      </c>
      <c r="W123" s="174">
        <v>430293</v>
      </c>
      <c r="X123" s="174">
        <v>401507</v>
      </c>
      <c r="Y123" s="174">
        <v>407372</v>
      </c>
      <c r="Z123" s="174">
        <v>387957</v>
      </c>
      <c r="AA123" s="174">
        <v>469611</v>
      </c>
      <c r="AB123" s="176">
        <f t="shared" ref="AB123:AB127" si="113">SUM(O123:AA123)/13</f>
        <v>399115.69230769231</v>
      </c>
      <c r="AC123" s="132">
        <f t="shared" ref="AC123" si="114">(O123-D123)/D123</f>
        <v>-0.13481893788724439</v>
      </c>
      <c r="AD123" s="132">
        <f t="shared" ref="AD123:AD127" si="115">(P123-E123)/E123</f>
        <v>-0.35461605747673075</v>
      </c>
      <c r="AE123" s="132">
        <f t="shared" ref="AE123:AE127" si="116">(Q123-F123)/F123</f>
        <v>-0.29481149807446516</v>
      </c>
      <c r="AF123" s="132">
        <f t="shared" ref="AF123:AF127" si="117">(R123-G123)/G123</f>
        <v>-0.11957881284498463</v>
      </c>
      <c r="AG123" s="132">
        <f t="shared" ref="AG123:AG127" si="118">(S123-H123)/H123</f>
        <v>-0.11921507870499398</v>
      </c>
      <c r="AH123" s="132">
        <f t="shared" ref="AH123:AH127" si="119">(T123-I123)/I123</f>
        <v>-5.9887898280856187E-2</v>
      </c>
      <c r="AI123" s="132">
        <f t="shared" ref="AI123:AI127" si="120">(U123-J123)/J123</f>
        <v>-3.3143139311269616E-2</v>
      </c>
      <c r="AJ123" s="132">
        <f t="shared" ref="AJ123:AJ127" si="121">(V123-K123)/K123</f>
        <v>-9.6362272642040128E-2</v>
      </c>
      <c r="AK123" s="132">
        <f t="shared" ref="AK123" si="122">(W123-L123)/L123</f>
        <v>-4.2589123208302E-2</v>
      </c>
      <c r="AL123" s="132">
        <f t="shared" ref="AL123" si="123">(X123-M123)/M123</f>
        <v>-4.6878968795622603E-2</v>
      </c>
      <c r="AM123" s="132">
        <f>(Y123-B123)/B123</f>
        <v>-0.14988084157981946</v>
      </c>
      <c r="AN123" s="132">
        <f>(Z123-C123)/C123</f>
        <v>-4.7955945904161731E-2</v>
      </c>
      <c r="AO123" s="133">
        <f>(AA123-D123)/D123</f>
        <v>1.6300243032035647E-2</v>
      </c>
    </row>
    <row r="124" spans="1:41" s="193" customFormat="1" x14ac:dyDescent="0.35">
      <c r="A124" s="172" t="s">
        <v>41</v>
      </c>
      <c r="B124" s="196">
        <v>2.6878466758765759E-3</v>
      </c>
      <c r="C124" s="196">
        <v>3.1263880402160496E-3</v>
      </c>
      <c r="D124" s="126">
        <v>3.008143629119696E-3</v>
      </c>
      <c r="E124" s="126">
        <v>2.932009647394524E-3</v>
      </c>
      <c r="F124" s="126">
        <v>3.0052544963953655E-3</v>
      </c>
      <c r="G124" s="126">
        <v>3.0272543528110868E-3</v>
      </c>
      <c r="H124" s="126">
        <v>3.0327701568394236E-3</v>
      </c>
      <c r="I124" s="126">
        <v>3.228096904036414E-3</v>
      </c>
      <c r="J124" s="126">
        <v>3.1756889908693279E-3</v>
      </c>
      <c r="K124" s="126">
        <v>3.1085276163093528E-3</v>
      </c>
      <c r="L124" s="126">
        <v>3.0416034389921546E-3</v>
      </c>
      <c r="M124" s="126">
        <v>3.4231047702697891E-3</v>
      </c>
      <c r="N124" s="126">
        <f>((B123*B124)+(C123*C124)+(D123*D124)+(E123*E124)+(F123*F124)+(G123*G124)+(H123*H124)+(I123*I124)+(J123*J124)+(K123*K124)+(L123*L124)+(M123*M124))/SUM(B123:M123)</f>
        <v>3.0603609363751218E-3</v>
      </c>
      <c r="O124" s="154">
        <v>0.18039331435632419</v>
      </c>
      <c r="P124" s="154">
        <v>0.44933729410719747</v>
      </c>
      <c r="Q124" s="154">
        <v>0.38507510424564062</v>
      </c>
      <c r="R124" s="154">
        <v>0.35369102125589691</v>
      </c>
      <c r="S124" s="154">
        <v>0.30448171734385743</v>
      </c>
      <c r="T124" s="154">
        <v>0.27709725501180427</v>
      </c>
      <c r="U124" s="154">
        <v>0.29041319254908665</v>
      </c>
      <c r="V124" s="154">
        <v>0.29072510081412156</v>
      </c>
      <c r="W124" s="154">
        <v>0.29363480233236422</v>
      </c>
      <c r="X124" s="154">
        <v>0.30599466509923862</v>
      </c>
      <c r="Y124" s="154">
        <v>0.35169329261706744</v>
      </c>
      <c r="Z124" s="154">
        <v>0.33694198068342623</v>
      </c>
      <c r="AA124" s="154">
        <v>0.32528198870980451</v>
      </c>
      <c r="AB124" s="132">
        <f>((O123*O124)+(P123*P124)+(Q123*Q124)+(R123*R124)+(S123*S124)+(T123*T124)+(U123*U124)+(V123*V124)+(W123*W124)+(X123*X124)+(Y123*Y124)+(Z123*Z124)+(AA123*AA124))/SUM(O123:AA123)</f>
        <v>0.31515365508053961</v>
      </c>
      <c r="AC124" s="132" t="s">
        <v>56</v>
      </c>
      <c r="AD124" s="132" t="s">
        <v>56</v>
      </c>
      <c r="AE124" s="132" t="s">
        <v>56</v>
      </c>
      <c r="AF124" s="132" t="s">
        <v>56</v>
      </c>
      <c r="AG124" s="132" t="s">
        <v>56</v>
      </c>
      <c r="AH124" s="132" t="s">
        <v>56</v>
      </c>
      <c r="AI124" s="132" t="s">
        <v>56</v>
      </c>
      <c r="AJ124" s="132" t="s">
        <v>56</v>
      </c>
      <c r="AK124" s="132" t="s">
        <v>56</v>
      </c>
      <c r="AL124" s="132" t="s">
        <v>56</v>
      </c>
      <c r="AM124" s="132" t="s">
        <v>56</v>
      </c>
      <c r="AN124" s="132" t="s">
        <v>56</v>
      </c>
      <c r="AO124" s="133" t="s">
        <v>56</v>
      </c>
    </row>
    <row r="125" spans="1:41" s="193" customFormat="1" x14ac:dyDescent="0.35">
      <c r="A125" s="172" t="s">
        <v>29</v>
      </c>
      <c r="B125" s="195">
        <v>24827</v>
      </c>
      <c r="C125" s="195">
        <v>20586</v>
      </c>
      <c r="D125" s="174">
        <v>23677</v>
      </c>
      <c r="E125" s="174">
        <v>24567</v>
      </c>
      <c r="F125" s="174">
        <v>24774</v>
      </c>
      <c r="G125" s="174">
        <v>22209</v>
      </c>
      <c r="H125" s="174">
        <v>22435</v>
      </c>
      <c r="I125" s="174">
        <v>20842</v>
      </c>
      <c r="J125" s="174">
        <v>22860</v>
      </c>
      <c r="K125" s="174">
        <v>25329</v>
      </c>
      <c r="L125" s="174">
        <v>23831</v>
      </c>
      <c r="M125" s="174">
        <v>20732</v>
      </c>
      <c r="N125" s="174">
        <f t="shared" si="112"/>
        <v>23055.75</v>
      </c>
      <c r="O125" s="174">
        <v>23177</v>
      </c>
      <c r="P125" s="174">
        <v>21023</v>
      </c>
      <c r="Q125" s="174">
        <v>21305</v>
      </c>
      <c r="R125" s="174">
        <v>24080</v>
      </c>
      <c r="S125" s="174">
        <v>23104</v>
      </c>
      <c r="T125" s="174">
        <v>22574</v>
      </c>
      <c r="U125" s="174">
        <v>25679</v>
      </c>
      <c r="V125" s="174">
        <v>26711</v>
      </c>
      <c r="W125" s="174">
        <v>27101</v>
      </c>
      <c r="X125" s="174">
        <v>24242</v>
      </c>
      <c r="Y125" s="174">
        <v>27917</v>
      </c>
      <c r="Z125" s="174">
        <v>26734</v>
      </c>
      <c r="AA125" s="174">
        <v>31308</v>
      </c>
      <c r="AB125" s="176">
        <f t="shared" si="113"/>
        <v>24996.538461538461</v>
      </c>
      <c r="AC125" s="132">
        <f>(O125-D125)/D125</f>
        <v>-2.1117540228914135E-2</v>
      </c>
      <c r="AD125" s="132">
        <f t="shared" si="115"/>
        <v>-0.14425855822851794</v>
      </c>
      <c r="AE125" s="132">
        <f t="shared" si="116"/>
        <v>-0.14002583353515782</v>
      </c>
      <c r="AF125" s="132">
        <f t="shared" si="117"/>
        <v>8.4245125849880684E-2</v>
      </c>
      <c r="AG125" s="132">
        <f t="shared" si="118"/>
        <v>2.981947849342545E-2</v>
      </c>
      <c r="AH125" s="132">
        <f t="shared" si="119"/>
        <v>8.3101429805201035E-2</v>
      </c>
      <c r="AI125" s="132">
        <f t="shared" si="120"/>
        <v>0.12331583552055993</v>
      </c>
      <c r="AJ125" s="132">
        <f t="shared" si="121"/>
        <v>5.4561964546567178E-2</v>
      </c>
      <c r="AK125" s="132">
        <f t="shared" ref="AK125" si="124">(W125-L125)/L125</f>
        <v>0.13721623095967436</v>
      </c>
      <c r="AL125" s="132">
        <f t="shared" ref="AL125" si="125">(X125-M125)/M125</f>
        <v>0.16930349218599267</v>
      </c>
      <c r="AM125" s="132">
        <f>(Y125-B125)/B125</f>
        <v>0.12446127200225561</v>
      </c>
      <c r="AN125" s="132">
        <f>(Z125-C125)/C125</f>
        <v>0.29864956766734674</v>
      </c>
      <c r="AO125" s="133">
        <f>(AA125-D125)/D125</f>
        <v>0.32229589897368754</v>
      </c>
    </row>
    <row r="126" spans="1:41" s="193" customFormat="1" x14ac:dyDescent="0.35">
      <c r="A126" s="172" t="s">
        <v>42</v>
      </c>
      <c r="B126" s="196">
        <v>0</v>
      </c>
      <c r="C126" s="196">
        <v>0</v>
      </c>
      <c r="D126" s="126">
        <v>0</v>
      </c>
      <c r="E126" s="126">
        <v>0</v>
      </c>
      <c r="F126" s="126">
        <v>0</v>
      </c>
      <c r="G126" s="126">
        <v>0</v>
      </c>
      <c r="H126" s="126">
        <v>0</v>
      </c>
      <c r="I126" s="126">
        <v>0</v>
      </c>
      <c r="J126" s="126">
        <v>0</v>
      </c>
      <c r="K126" s="126">
        <v>0</v>
      </c>
      <c r="L126" s="126">
        <v>0</v>
      </c>
      <c r="M126" s="126">
        <v>0</v>
      </c>
      <c r="N126" s="126">
        <f>((B125*B126)+(C125*C126)+(D125*D126)+(E125*E126)+(F125*F126)+(G125*G126)+(H125*H126)+(I125*I126)+(J125*J126)+(K125*K126)+(L125*L126)+(M125*M126))/SUM(B125:M125)</f>
        <v>0</v>
      </c>
      <c r="O126" s="132">
        <v>0.26742028735384216</v>
      </c>
      <c r="P126" s="132">
        <v>0.65856442943442894</v>
      </c>
      <c r="Q126" s="132">
        <v>0.62290542126261439</v>
      </c>
      <c r="R126" s="132">
        <v>0.5771179401993356</v>
      </c>
      <c r="S126" s="132">
        <v>0.52371883656509699</v>
      </c>
      <c r="T126" s="132">
        <v>0.49557012492247721</v>
      </c>
      <c r="U126" s="132">
        <v>0.48845360021807704</v>
      </c>
      <c r="V126" s="132">
        <v>0.49530156115458052</v>
      </c>
      <c r="W126" s="132">
        <v>0.50629128076454744</v>
      </c>
      <c r="X126" s="132">
        <v>0.52569919973599533</v>
      </c>
      <c r="Y126" s="132">
        <v>0.59379589497438834</v>
      </c>
      <c r="Z126" s="132">
        <v>0.57088351911423652</v>
      </c>
      <c r="AA126" s="132">
        <v>0.54800689919509393</v>
      </c>
      <c r="AB126" s="132">
        <f>((O125*O126)+(P125*P126)+(Q125*Q126)+(R125*R126)+(S125*S126)+(T125*T126)+(U125*U126)+(V125*V126)+(W125*W126)+(X125*X126)+(Y125*Y126)+(Z125*Z126)+(AA125*AA126))/SUM(O125:AA125)</f>
        <v>0.52847932790694097</v>
      </c>
      <c r="AC126" s="132" t="s">
        <v>56</v>
      </c>
      <c r="AD126" s="132" t="s">
        <v>56</v>
      </c>
      <c r="AE126" s="132" t="s">
        <v>56</v>
      </c>
      <c r="AF126" s="132" t="s">
        <v>56</v>
      </c>
      <c r="AG126" s="132" t="s">
        <v>56</v>
      </c>
      <c r="AH126" s="132" t="s">
        <v>56</v>
      </c>
      <c r="AI126" s="132" t="s">
        <v>56</v>
      </c>
      <c r="AJ126" s="132" t="s">
        <v>56</v>
      </c>
      <c r="AK126" s="132" t="s">
        <v>56</v>
      </c>
      <c r="AL126" s="132" t="s">
        <v>56</v>
      </c>
      <c r="AM126" s="132" t="s">
        <v>56</v>
      </c>
      <c r="AN126" s="132" t="s">
        <v>56</v>
      </c>
      <c r="AO126" s="133" t="s">
        <v>56</v>
      </c>
    </row>
    <row r="127" spans="1:41" s="193" customFormat="1" x14ac:dyDescent="0.35">
      <c r="A127" s="249" t="s">
        <v>31</v>
      </c>
      <c r="B127" s="262">
        <v>166749</v>
      </c>
      <c r="C127" s="262">
        <v>140392</v>
      </c>
      <c r="D127" s="251">
        <v>159178</v>
      </c>
      <c r="E127" s="251">
        <v>164832</v>
      </c>
      <c r="F127" s="251">
        <v>168540</v>
      </c>
      <c r="G127" s="251">
        <v>156385</v>
      </c>
      <c r="H127" s="251">
        <v>164816</v>
      </c>
      <c r="I127" s="251">
        <v>153003</v>
      </c>
      <c r="J127" s="251">
        <v>158065</v>
      </c>
      <c r="K127" s="251">
        <v>246748</v>
      </c>
      <c r="L127" s="251">
        <v>254546</v>
      </c>
      <c r="M127" s="251">
        <v>160076</v>
      </c>
      <c r="N127" s="251">
        <f t="shared" si="112"/>
        <v>174444.16666666666</v>
      </c>
      <c r="O127" s="251">
        <v>119432</v>
      </c>
      <c r="P127" s="251">
        <v>78026</v>
      </c>
      <c r="Q127" s="251">
        <v>91875</v>
      </c>
      <c r="R127" s="251">
        <v>114597</v>
      </c>
      <c r="S127" s="251">
        <v>121492</v>
      </c>
      <c r="T127" s="251">
        <v>124015</v>
      </c>
      <c r="U127" s="251">
        <v>137221</v>
      </c>
      <c r="V127" s="251">
        <v>235624</v>
      </c>
      <c r="W127" s="251">
        <v>260477</v>
      </c>
      <c r="X127" s="251">
        <v>148660</v>
      </c>
      <c r="Y127" s="251">
        <v>128749</v>
      </c>
      <c r="Z127" s="251">
        <v>125159</v>
      </c>
      <c r="AA127" s="251">
        <v>151434</v>
      </c>
      <c r="AB127" s="252">
        <f t="shared" si="113"/>
        <v>141289.30769230769</v>
      </c>
      <c r="AC127" s="179">
        <f>(O127-D127)/D127</f>
        <v>-0.24969530965334405</v>
      </c>
      <c r="AD127" s="179">
        <f t="shared" si="115"/>
        <v>-0.5266331780236847</v>
      </c>
      <c r="AE127" s="179">
        <f t="shared" si="116"/>
        <v>-0.45487718049127801</v>
      </c>
      <c r="AF127" s="179">
        <f t="shared" si="117"/>
        <v>-0.26721232854813443</v>
      </c>
      <c r="AG127" s="179">
        <f t="shared" si="118"/>
        <v>-0.26286282885156781</v>
      </c>
      <c r="AH127" s="179">
        <f t="shared" si="119"/>
        <v>-0.18946033737900564</v>
      </c>
      <c r="AI127" s="179">
        <f t="shared" si="120"/>
        <v>-0.13186980039857021</v>
      </c>
      <c r="AJ127" s="179">
        <f t="shared" si="121"/>
        <v>-4.5082432279086357E-2</v>
      </c>
      <c r="AK127" s="179">
        <f t="shared" ref="AK127" si="126">(W127-L127)/L127</f>
        <v>2.33003072136274E-2</v>
      </c>
      <c r="AL127" s="253">
        <f t="shared" ref="AL127" si="127">(X127-M127)/M127</f>
        <v>-7.131612484070067E-2</v>
      </c>
      <c r="AM127" s="199">
        <f>(Y127-B127)/B127</f>
        <v>-0.22788742361273531</v>
      </c>
      <c r="AN127" s="179">
        <f>(Z127-C127)/C127</f>
        <v>-0.10850333352327768</v>
      </c>
      <c r="AO127" s="253">
        <f>(AA127-D127)/D127</f>
        <v>-4.8649939061930672E-2</v>
      </c>
    </row>
    <row r="128" spans="1:41" s="115" customFormat="1" ht="17.25" customHeight="1" x14ac:dyDescent="0.35">
      <c r="A128" s="59" t="s">
        <v>32</v>
      </c>
      <c r="B128" s="59"/>
      <c r="C128" s="59"/>
    </row>
    <row r="129" spans="1:41" s="94" customFormat="1" ht="12" customHeight="1" x14ac:dyDescent="0.35">
      <c r="A129" s="180" t="s">
        <v>38</v>
      </c>
      <c r="B129" s="95"/>
      <c r="C129" s="95"/>
      <c r="D129" s="96"/>
      <c r="E129" s="96"/>
      <c r="F129" s="96"/>
      <c r="G129" s="96"/>
      <c r="H129" s="96"/>
      <c r="I129" s="96"/>
      <c r="J129" s="96"/>
      <c r="K129" s="96"/>
      <c r="L129" s="96"/>
      <c r="M129" s="96"/>
      <c r="N129" s="97"/>
      <c r="O129" s="96"/>
      <c r="P129" s="96"/>
      <c r="Q129" s="96"/>
      <c r="R129" s="96"/>
      <c r="S129" s="96"/>
      <c r="T129" s="96"/>
      <c r="U129" s="96"/>
      <c r="V129" s="96"/>
      <c r="W129" s="96"/>
      <c r="X129" s="96"/>
      <c r="Y129" s="96"/>
      <c r="Z129" s="96"/>
      <c r="AA129" s="96"/>
      <c r="AB129" s="96"/>
      <c r="AC129" s="96"/>
      <c r="AD129" s="96"/>
      <c r="AE129" s="97"/>
      <c r="AF129" s="98"/>
      <c r="AG129" s="98"/>
      <c r="AH129" s="98"/>
      <c r="AI129" s="98"/>
      <c r="AJ129" s="98"/>
      <c r="AK129" s="98"/>
      <c r="AL129" s="98"/>
      <c r="AM129" s="98"/>
      <c r="AN129" s="98"/>
      <c r="AO129" s="98"/>
    </row>
    <row r="130" spans="1:41" s="94" customFormat="1" ht="12" customHeight="1" x14ac:dyDescent="0.35">
      <c r="A130" s="106" t="s">
        <v>33</v>
      </c>
      <c r="B130" s="95"/>
      <c r="C130" s="95"/>
      <c r="D130" s="96"/>
      <c r="E130" s="96"/>
      <c r="F130" s="96"/>
      <c r="G130" s="96"/>
      <c r="H130" s="96"/>
      <c r="I130" s="96"/>
      <c r="J130" s="96"/>
      <c r="K130" s="96"/>
      <c r="L130" s="96"/>
      <c r="M130" s="96"/>
      <c r="N130" s="97"/>
      <c r="O130" s="96"/>
      <c r="P130" s="96"/>
      <c r="Q130" s="96"/>
      <c r="R130" s="96"/>
      <c r="S130" s="96"/>
      <c r="T130" s="96"/>
      <c r="U130" s="96"/>
      <c r="V130" s="96"/>
      <c r="W130" s="96"/>
      <c r="X130" s="96"/>
      <c r="Y130" s="96"/>
      <c r="Z130" s="96"/>
      <c r="AA130" s="96"/>
      <c r="AB130" s="96"/>
      <c r="AC130" s="96"/>
      <c r="AD130" s="96"/>
      <c r="AE130" s="97"/>
      <c r="AF130" s="98"/>
      <c r="AG130" s="98"/>
      <c r="AH130" s="98"/>
      <c r="AI130" s="98"/>
      <c r="AJ130" s="98"/>
      <c r="AK130" s="98"/>
      <c r="AL130" s="98"/>
      <c r="AM130" s="98"/>
      <c r="AN130" s="98"/>
      <c r="AO130" s="98"/>
    </row>
    <row r="131" spans="1:41" s="94" customFormat="1" ht="12" customHeight="1" x14ac:dyDescent="0.35">
      <c r="A131" s="106" t="s">
        <v>51</v>
      </c>
      <c r="B131" s="95"/>
      <c r="C131" s="95"/>
      <c r="D131" s="96"/>
      <c r="E131" s="96"/>
      <c r="F131" s="96"/>
      <c r="G131" s="96"/>
      <c r="H131" s="96"/>
      <c r="I131" s="96"/>
      <c r="J131" s="96"/>
      <c r="K131" s="96"/>
      <c r="L131" s="96"/>
      <c r="M131" s="96"/>
      <c r="N131" s="97"/>
      <c r="O131" s="96"/>
      <c r="P131" s="96"/>
      <c r="Q131" s="96"/>
      <c r="R131" s="96"/>
      <c r="S131" s="96"/>
      <c r="T131" s="96"/>
      <c r="U131" s="96"/>
      <c r="V131" s="96"/>
      <c r="W131" s="96"/>
      <c r="X131" s="96"/>
      <c r="Y131" s="96"/>
      <c r="Z131" s="96"/>
      <c r="AA131" s="96"/>
      <c r="AB131" s="96"/>
      <c r="AC131" s="96"/>
      <c r="AD131" s="96"/>
      <c r="AE131" s="97"/>
      <c r="AF131" s="98"/>
      <c r="AG131" s="98"/>
      <c r="AH131" s="98"/>
      <c r="AI131" s="98"/>
      <c r="AJ131" s="98"/>
      <c r="AK131" s="98"/>
      <c r="AL131" s="98"/>
      <c r="AM131" s="98"/>
      <c r="AN131" s="98"/>
      <c r="AO131" s="98"/>
    </row>
    <row r="132" spans="1:41" s="94" customFormat="1" ht="12" customHeight="1" x14ac:dyDescent="0.35">
      <c r="A132" s="285" t="s">
        <v>136</v>
      </c>
      <c r="B132" s="285"/>
      <c r="C132" s="285"/>
      <c r="D132" s="285"/>
      <c r="E132" s="96"/>
      <c r="F132" s="96"/>
      <c r="G132" s="96"/>
      <c r="H132" s="96"/>
      <c r="I132" s="96"/>
      <c r="J132" s="96"/>
      <c r="K132" s="96"/>
      <c r="L132" s="96"/>
      <c r="M132" s="96"/>
      <c r="N132" s="97"/>
      <c r="O132" s="96"/>
      <c r="P132" s="96"/>
      <c r="Q132" s="96"/>
      <c r="R132" s="96"/>
      <c r="S132" s="96"/>
      <c r="T132" s="96"/>
      <c r="U132" s="96"/>
      <c r="V132" s="96"/>
      <c r="W132" s="96"/>
      <c r="X132" s="96"/>
      <c r="Y132" s="96"/>
      <c r="Z132" s="96"/>
      <c r="AA132" s="96"/>
      <c r="AB132" s="96"/>
      <c r="AC132" s="96"/>
      <c r="AD132" s="96"/>
      <c r="AE132" s="97"/>
      <c r="AF132" s="98"/>
      <c r="AG132" s="98"/>
      <c r="AH132" s="98"/>
      <c r="AI132" s="98"/>
      <c r="AJ132" s="98"/>
      <c r="AK132" s="98"/>
      <c r="AL132" s="98"/>
      <c r="AM132" s="98"/>
      <c r="AN132" s="98"/>
      <c r="AO132" s="98"/>
    </row>
    <row r="133" spans="1:41" s="94" customFormat="1" ht="12" customHeight="1" x14ac:dyDescent="0.35">
      <c r="A133" s="106" t="s">
        <v>57</v>
      </c>
      <c r="B133" s="105"/>
      <c r="C133" s="105"/>
      <c r="D133" s="105"/>
      <c r="E133" s="105"/>
      <c r="F133" s="105"/>
      <c r="G133" s="105"/>
      <c r="H133" s="99"/>
      <c r="I133" s="99"/>
      <c r="J133" s="99"/>
      <c r="K133" s="99"/>
      <c r="L133" s="99"/>
      <c r="M133" s="99"/>
      <c r="N133" s="100"/>
      <c r="O133" s="99"/>
      <c r="P133" s="99"/>
      <c r="Q133" s="99"/>
      <c r="R133" s="99"/>
      <c r="S133" s="99"/>
      <c r="T133" s="99"/>
      <c r="U133" s="99"/>
      <c r="V133" s="99"/>
      <c r="W133" s="99"/>
      <c r="X133" s="99"/>
      <c r="Y133" s="99"/>
      <c r="Z133" s="99"/>
      <c r="AA133" s="99"/>
      <c r="AB133" s="99"/>
      <c r="AC133" s="99"/>
      <c r="AD133" s="99"/>
      <c r="AE133" s="97"/>
      <c r="AF133" s="101"/>
      <c r="AG133" s="101"/>
      <c r="AH133" s="101"/>
      <c r="AI133" s="101"/>
      <c r="AJ133" s="101"/>
      <c r="AK133" s="101"/>
      <c r="AL133" s="101"/>
      <c r="AM133" s="101"/>
      <c r="AN133" s="101"/>
      <c r="AO133" s="101"/>
    </row>
    <row r="134" spans="1:41" s="94" customFormat="1" ht="12" customHeight="1" x14ac:dyDescent="0.35">
      <c r="A134" s="89" t="s">
        <v>242</v>
      </c>
      <c r="B134" s="105"/>
      <c r="C134" s="105"/>
      <c r="D134" s="105"/>
      <c r="E134" s="105"/>
      <c r="F134" s="105"/>
      <c r="G134" s="105"/>
      <c r="H134" s="99"/>
      <c r="I134" s="99"/>
      <c r="J134" s="99"/>
      <c r="K134" s="99"/>
      <c r="L134" s="99"/>
      <c r="M134" s="99"/>
      <c r="N134" s="100"/>
      <c r="O134" s="99"/>
      <c r="P134" s="99"/>
      <c r="Q134" s="99"/>
      <c r="R134" s="99"/>
      <c r="S134" s="99"/>
      <c r="T134" s="99"/>
      <c r="U134" s="99"/>
      <c r="V134" s="99"/>
      <c r="W134" s="99"/>
      <c r="X134" s="99"/>
      <c r="Y134" s="99"/>
      <c r="Z134" s="99"/>
      <c r="AA134" s="99"/>
      <c r="AB134" s="99"/>
      <c r="AC134" s="99"/>
      <c r="AD134" s="99"/>
      <c r="AE134" s="97"/>
      <c r="AF134" s="101"/>
      <c r="AG134" s="101"/>
      <c r="AH134" s="101"/>
      <c r="AI134" s="101"/>
      <c r="AJ134" s="101"/>
      <c r="AK134" s="101"/>
      <c r="AL134" s="101"/>
      <c r="AM134" s="101"/>
      <c r="AN134" s="101"/>
      <c r="AO134" s="101"/>
    </row>
    <row r="135" spans="1:41" s="94" customFormat="1" ht="12" customHeight="1" x14ac:dyDescent="0.35">
      <c r="A135" s="180" t="s">
        <v>55</v>
      </c>
      <c r="B135" s="95"/>
      <c r="C135" s="95"/>
      <c r="D135" s="96"/>
      <c r="E135" s="96"/>
      <c r="F135" s="96"/>
      <c r="G135" s="96"/>
      <c r="H135" s="96"/>
      <c r="I135" s="96"/>
      <c r="J135" s="96"/>
      <c r="K135" s="96"/>
      <c r="L135" s="96"/>
      <c r="M135" s="96"/>
      <c r="N135" s="97"/>
      <c r="O135" s="96"/>
      <c r="P135" s="96"/>
      <c r="Q135" s="96"/>
      <c r="R135" s="96"/>
      <c r="S135" s="96"/>
      <c r="T135" s="96"/>
      <c r="U135" s="96"/>
      <c r="V135" s="96"/>
      <c r="W135" s="96"/>
      <c r="X135" s="96"/>
      <c r="Y135" s="96"/>
      <c r="Z135" s="96"/>
      <c r="AA135" s="96"/>
      <c r="AB135" s="96"/>
      <c r="AC135" s="96"/>
      <c r="AD135" s="96"/>
      <c r="AE135" s="97"/>
      <c r="AF135" s="98"/>
      <c r="AG135" s="98"/>
      <c r="AH135" s="98"/>
      <c r="AI135" s="98"/>
      <c r="AJ135" s="98"/>
      <c r="AK135" s="98"/>
      <c r="AL135" s="98"/>
      <c r="AM135" s="98"/>
      <c r="AN135" s="98"/>
      <c r="AO135" s="98"/>
    </row>
    <row r="136" spans="1:41" s="94" customFormat="1" ht="12" customHeight="1" x14ac:dyDescent="0.35">
      <c r="A136" s="89" t="s">
        <v>243</v>
      </c>
      <c r="B136" s="95"/>
      <c r="C136" s="95"/>
      <c r="D136" s="96"/>
      <c r="E136" s="96"/>
      <c r="F136" s="96"/>
      <c r="G136" s="96"/>
      <c r="H136" s="96"/>
      <c r="I136" s="96"/>
      <c r="J136" s="96"/>
      <c r="K136" s="96"/>
      <c r="L136" s="96"/>
      <c r="M136" s="96"/>
      <c r="N136" s="100"/>
      <c r="O136" s="96"/>
      <c r="P136" s="96"/>
      <c r="Q136" s="96"/>
      <c r="R136" s="96"/>
      <c r="S136" s="96"/>
      <c r="T136" s="96"/>
      <c r="U136" s="96"/>
      <c r="V136" s="96"/>
      <c r="W136" s="96"/>
      <c r="X136" s="96"/>
      <c r="Y136" s="96"/>
      <c r="Z136" s="96"/>
      <c r="AA136" s="96"/>
      <c r="AB136" s="96"/>
      <c r="AC136" s="96"/>
      <c r="AD136" s="96"/>
      <c r="AE136" s="97"/>
      <c r="AF136" s="102"/>
      <c r="AG136" s="102"/>
      <c r="AH136" s="102"/>
      <c r="AI136" s="102"/>
      <c r="AJ136" s="102"/>
      <c r="AK136" s="102"/>
      <c r="AL136" s="102"/>
      <c r="AM136" s="102"/>
      <c r="AN136" s="102"/>
      <c r="AO136" s="102"/>
    </row>
    <row r="137" spans="1:41" s="94" customFormat="1" ht="12" customHeight="1" x14ac:dyDescent="0.35">
      <c r="A137" s="59" t="s">
        <v>35</v>
      </c>
      <c r="B137" s="95"/>
      <c r="C137" s="95"/>
      <c r="D137" s="96"/>
      <c r="E137" s="96"/>
      <c r="F137" s="96"/>
      <c r="G137" s="96"/>
      <c r="H137" s="96"/>
      <c r="I137" s="96"/>
      <c r="J137" s="96"/>
      <c r="K137" s="96"/>
      <c r="L137" s="96"/>
      <c r="M137" s="96"/>
      <c r="N137" s="100"/>
      <c r="O137" s="96"/>
      <c r="P137" s="96"/>
      <c r="Q137" s="96"/>
      <c r="R137" s="96"/>
      <c r="S137" s="96"/>
      <c r="T137" s="96"/>
      <c r="U137" s="96"/>
      <c r="V137" s="96"/>
      <c r="W137" s="96"/>
      <c r="X137" s="96"/>
      <c r="Y137" s="96"/>
      <c r="Z137" s="96"/>
      <c r="AA137" s="96"/>
      <c r="AB137" s="96"/>
      <c r="AC137" s="96"/>
      <c r="AD137" s="96"/>
      <c r="AE137" s="97"/>
      <c r="AF137" s="102"/>
      <c r="AG137" s="102"/>
      <c r="AH137" s="102"/>
      <c r="AI137" s="102"/>
      <c r="AJ137" s="102"/>
      <c r="AK137" s="102"/>
      <c r="AL137" s="102"/>
      <c r="AM137" s="102"/>
      <c r="AN137" s="102"/>
      <c r="AO137" s="102"/>
    </row>
    <row r="138" spans="1:41" s="94" customFormat="1" ht="30" customHeight="1" x14ac:dyDescent="0.35">
      <c r="A138" s="66" t="s">
        <v>244</v>
      </c>
      <c r="B138" s="95"/>
      <c r="C138" s="95"/>
      <c r="D138" s="96"/>
      <c r="E138" s="96"/>
      <c r="F138" s="96"/>
      <c r="G138" s="96"/>
      <c r="H138" s="96"/>
      <c r="I138" s="96"/>
      <c r="J138" s="96"/>
      <c r="K138" s="96"/>
      <c r="L138" s="96"/>
      <c r="M138" s="96"/>
      <c r="N138" s="100"/>
      <c r="O138" s="96"/>
      <c r="P138" s="96"/>
      <c r="Q138" s="96"/>
      <c r="R138" s="96"/>
      <c r="S138" s="96"/>
      <c r="T138" s="96"/>
      <c r="U138" s="96"/>
      <c r="V138" s="96"/>
      <c r="W138" s="96"/>
      <c r="X138" s="96"/>
      <c r="Y138" s="96"/>
      <c r="Z138" s="96"/>
      <c r="AA138" s="96"/>
      <c r="AB138" s="96"/>
      <c r="AC138" s="96"/>
      <c r="AD138" s="96"/>
      <c r="AE138" s="97"/>
      <c r="AF138" s="102"/>
      <c r="AG138" s="102"/>
      <c r="AH138" s="102"/>
      <c r="AI138" s="102"/>
      <c r="AJ138" s="102"/>
      <c r="AK138" s="102"/>
      <c r="AL138" s="102"/>
      <c r="AM138" s="102"/>
      <c r="AN138" s="102"/>
      <c r="AO138" s="102"/>
    </row>
    <row r="139" spans="1:41" s="144" customFormat="1" ht="20.25" customHeight="1" x14ac:dyDescent="0.35">
      <c r="A139" s="186" t="s">
        <v>197</v>
      </c>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row>
    <row r="140" spans="1:41" s="192" customFormat="1" x14ac:dyDescent="0.35">
      <c r="A140" s="187"/>
      <c r="B140" s="291" t="s">
        <v>53</v>
      </c>
      <c r="C140" s="291"/>
      <c r="D140" s="291"/>
      <c r="E140" s="291"/>
      <c r="F140" s="291"/>
      <c r="G140" s="291"/>
      <c r="H140" s="291"/>
      <c r="I140" s="291"/>
      <c r="J140" s="291"/>
      <c r="K140" s="291"/>
      <c r="L140" s="291"/>
      <c r="M140" s="291"/>
      <c r="N140" s="292"/>
      <c r="O140" s="293" t="s">
        <v>54</v>
      </c>
      <c r="P140" s="291"/>
      <c r="Q140" s="291"/>
      <c r="R140" s="291"/>
      <c r="S140" s="291"/>
      <c r="T140" s="291"/>
      <c r="U140" s="291"/>
      <c r="V140" s="291"/>
      <c r="W140" s="291"/>
      <c r="X140" s="291"/>
      <c r="Y140" s="291"/>
      <c r="Z140" s="291"/>
      <c r="AA140" s="291"/>
      <c r="AB140" s="292"/>
      <c r="AC140" s="293" t="s">
        <v>60</v>
      </c>
      <c r="AD140" s="291"/>
      <c r="AE140" s="291"/>
      <c r="AF140" s="291"/>
      <c r="AG140" s="291"/>
      <c r="AH140" s="291"/>
      <c r="AI140" s="291"/>
      <c r="AJ140" s="291"/>
      <c r="AK140" s="291"/>
      <c r="AL140" s="291"/>
      <c r="AM140" s="291"/>
      <c r="AN140" s="291"/>
      <c r="AO140" s="291"/>
    </row>
    <row r="141" spans="1:41" s="192" customFormat="1" ht="44.15" customHeight="1" x14ac:dyDescent="0.35">
      <c r="A141" s="147" t="s">
        <v>28</v>
      </c>
      <c r="B141" s="55" t="s">
        <v>157</v>
      </c>
      <c r="C141" s="55" t="s">
        <v>158</v>
      </c>
      <c r="D141" s="55" t="s">
        <v>159</v>
      </c>
      <c r="E141" s="55" t="s">
        <v>160</v>
      </c>
      <c r="F141" s="55" t="s">
        <v>161</v>
      </c>
      <c r="G141" s="55" t="s">
        <v>162</v>
      </c>
      <c r="H141" s="55" t="s">
        <v>163</v>
      </c>
      <c r="I141" s="55" t="s">
        <v>164</v>
      </c>
      <c r="J141" s="55" t="s">
        <v>165</v>
      </c>
      <c r="K141" s="55" t="s">
        <v>166</v>
      </c>
      <c r="L141" s="55" t="s">
        <v>167</v>
      </c>
      <c r="M141" s="55" t="s">
        <v>168</v>
      </c>
      <c r="N141" s="55" t="s">
        <v>153</v>
      </c>
      <c r="O141" s="55" t="s">
        <v>169</v>
      </c>
      <c r="P141" s="55" t="s">
        <v>170</v>
      </c>
      <c r="Q141" s="55" t="s">
        <v>171</v>
      </c>
      <c r="R141" s="55" t="s">
        <v>172</v>
      </c>
      <c r="S141" s="55" t="s">
        <v>173</v>
      </c>
      <c r="T141" s="55" t="s">
        <v>174</v>
      </c>
      <c r="U141" s="55" t="s">
        <v>175</v>
      </c>
      <c r="V141" s="55" t="s">
        <v>176</v>
      </c>
      <c r="W141" s="55" t="s">
        <v>177</v>
      </c>
      <c r="X141" s="55" t="s">
        <v>178</v>
      </c>
      <c r="Y141" s="55" t="s">
        <v>179</v>
      </c>
      <c r="Z141" s="55" t="s">
        <v>180</v>
      </c>
      <c r="AA141" s="55" t="s">
        <v>181</v>
      </c>
      <c r="AB141" s="55" t="s">
        <v>154</v>
      </c>
      <c r="AC141" s="55" t="s">
        <v>61</v>
      </c>
      <c r="AD141" s="55" t="s">
        <v>62</v>
      </c>
      <c r="AE141" s="55" t="s">
        <v>63</v>
      </c>
      <c r="AF141" s="55" t="s">
        <v>64</v>
      </c>
      <c r="AG141" s="55" t="s">
        <v>65</v>
      </c>
      <c r="AH141" s="55" t="s">
        <v>66</v>
      </c>
      <c r="AI141" s="55" t="s">
        <v>67</v>
      </c>
      <c r="AJ141" s="55" t="s">
        <v>68</v>
      </c>
      <c r="AK141" s="55" t="s">
        <v>69</v>
      </c>
      <c r="AL141" s="55" t="s">
        <v>70</v>
      </c>
      <c r="AM141" s="55" t="s">
        <v>71</v>
      </c>
      <c r="AN141" s="55" t="s">
        <v>72</v>
      </c>
      <c r="AO141" s="143" t="s">
        <v>73</v>
      </c>
    </row>
    <row r="142" spans="1:41" s="193" customFormat="1" x14ac:dyDescent="0.35">
      <c r="A142" s="172" t="s">
        <v>40</v>
      </c>
      <c r="B142" s="195">
        <v>657052</v>
      </c>
      <c r="C142" s="195">
        <v>544241</v>
      </c>
      <c r="D142" s="174">
        <v>625040</v>
      </c>
      <c r="E142" s="174">
        <v>641501</v>
      </c>
      <c r="F142" s="174">
        <v>616884</v>
      </c>
      <c r="G142" s="174">
        <v>547726</v>
      </c>
      <c r="H142" s="174">
        <v>531963</v>
      </c>
      <c r="I142" s="174">
        <v>505453</v>
      </c>
      <c r="J142" s="174">
        <v>569409</v>
      </c>
      <c r="K142" s="174">
        <v>613387</v>
      </c>
      <c r="L142" s="174">
        <v>658746</v>
      </c>
      <c r="M142" s="174">
        <v>678262</v>
      </c>
      <c r="N142" s="174">
        <f t="shared" ref="N142:N146" si="128">SUM(B142:M142)/12</f>
        <v>599138.66666666663</v>
      </c>
      <c r="O142" s="174">
        <v>438639</v>
      </c>
      <c r="P142" s="174">
        <v>232412</v>
      </c>
      <c r="Q142" s="174">
        <v>267784</v>
      </c>
      <c r="R142" s="174">
        <v>326348</v>
      </c>
      <c r="S142" s="174">
        <v>357981</v>
      </c>
      <c r="T142" s="174">
        <v>375334</v>
      </c>
      <c r="U142" s="174">
        <v>429532</v>
      </c>
      <c r="V142" s="174">
        <v>447634</v>
      </c>
      <c r="W142" s="174">
        <v>419664</v>
      </c>
      <c r="X142" s="174">
        <v>349845</v>
      </c>
      <c r="Y142" s="174">
        <v>332603</v>
      </c>
      <c r="Z142" s="174">
        <v>328361</v>
      </c>
      <c r="AA142" s="174">
        <v>432589</v>
      </c>
      <c r="AB142" s="176">
        <f t="shared" ref="AB142:AB146" si="129">SUM(O142:AA142)/13</f>
        <v>364517.38461538462</v>
      </c>
      <c r="AC142" s="132">
        <f t="shared" ref="AC142" si="130">(O142-D142)/D142</f>
        <v>-0.2982225137591194</v>
      </c>
      <c r="AD142" s="132">
        <f t="shared" ref="AD142:AD146" si="131">(P142-E142)/E142</f>
        <v>-0.63770594278107129</v>
      </c>
      <c r="AE142" s="132">
        <f t="shared" ref="AE142:AE146" si="132">(Q142-F142)/F142</f>
        <v>-0.56590866354128166</v>
      </c>
      <c r="AF142" s="132">
        <f t="shared" ref="AF142:AF146" si="133">(R142-G142)/G142</f>
        <v>-0.40417654082515708</v>
      </c>
      <c r="AG142" s="132">
        <f t="shared" ref="AG142:AG146" si="134">(S142-H142)/H142</f>
        <v>-0.3270565810028141</v>
      </c>
      <c r="AH142" s="132">
        <f t="shared" ref="AH142:AH146" si="135">(T142-I142)/I142</f>
        <v>-0.2574304633665247</v>
      </c>
      <c r="AI142" s="132">
        <f t="shared" ref="AI142:AI146" si="136">(U142-J142)/J142</f>
        <v>-0.24565294893477271</v>
      </c>
      <c r="AJ142" s="132">
        <f t="shared" ref="AJ142:AJ146" si="137">(V142-K142)/K142</f>
        <v>-0.27022581176320987</v>
      </c>
      <c r="AK142" s="132">
        <f t="shared" ref="AK142" si="138">(W142-L142)/L142</f>
        <v>-0.36293503110455322</v>
      </c>
      <c r="AL142" s="132">
        <f t="shared" ref="AL142" si="139">(X142-M142)/M142</f>
        <v>-0.48420374427581081</v>
      </c>
      <c r="AM142" s="132">
        <f>(Y142-B142)/B142</f>
        <v>-0.49379501165813361</v>
      </c>
      <c r="AN142" s="132">
        <f>(Z142-C142)/C142</f>
        <v>-0.39666250796981484</v>
      </c>
      <c r="AO142" s="133">
        <f>(AA142-D142)/D142</f>
        <v>-0.30790189427876619</v>
      </c>
    </row>
    <row r="143" spans="1:41" s="193" customFormat="1" x14ac:dyDescent="0.35">
      <c r="A143" s="172" t="s">
        <v>41</v>
      </c>
      <c r="B143" s="196">
        <v>1.3758423990795248E-3</v>
      </c>
      <c r="C143" s="196">
        <v>1.5985565218349959E-3</v>
      </c>
      <c r="D143" s="126">
        <v>1.630295661077691E-3</v>
      </c>
      <c r="E143" s="126">
        <v>1.6991399857521656E-3</v>
      </c>
      <c r="F143" s="126">
        <v>1.719934379883414E-3</v>
      </c>
      <c r="G143" s="126">
        <v>1.7271409427341408E-3</v>
      </c>
      <c r="H143" s="126">
        <v>1.8441132184005278E-3</v>
      </c>
      <c r="I143" s="126">
        <v>1.8933511127641937E-3</v>
      </c>
      <c r="J143" s="126">
        <v>1.7878185978795558E-3</v>
      </c>
      <c r="K143" s="126">
        <v>1.7215884914417814E-3</v>
      </c>
      <c r="L143" s="126">
        <v>1.6455507889231965E-3</v>
      </c>
      <c r="M143" s="126">
        <v>1.4832026562007013E-3</v>
      </c>
      <c r="N143" s="126">
        <f>((B142*B143)+(C142*C143)+(D142*D143)+(E142*E143)+(F142*F143)+(G142*G143)+(H142*H143)+(I142*I143)+(J142*J143)+(K142*K143)+(L142*L143)+(M142*M143))/SUM(B142:M142)</f>
        <v>1.6679499904307072E-3</v>
      </c>
      <c r="O143" s="154">
        <v>0.17041576330422056</v>
      </c>
      <c r="P143" s="154">
        <v>0.54096174035764077</v>
      </c>
      <c r="Q143" s="154">
        <v>0.47801586353180175</v>
      </c>
      <c r="R143" s="154">
        <v>0.43010222216774729</v>
      </c>
      <c r="S143" s="154">
        <v>0.37920168947513977</v>
      </c>
      <c r="T143" s="154">
        <v>0.34567078921707067</v>
      </c>
      <c r="U143" s="154">
        <v>0.37095024352085526</v>
      </c>
      <c r="V143" s="154">
        <v>0.36175312867208476</v>
      </c>
      <c r="W143" s="154">
        <v>0.34500457508864235</v>
      </c>
      <c r="X143" s="154">
        <v>0.38545355800425901</v>
      </c>
      <c r="Y143" s="154">
        <v>0.42231128402329504</v>
      </c>
      <c r="Z143" s="154">
        <v>0.41262512905003945</v>
      </c>
      <c r="AA143" s="154">
        <v>0.3925157597627309</v>
      </c>
      <c r="AB143" s="132">
        <f>((O142*O143)+(P142*P143)+(Q142*Q143)+(R142*R143)+(S142*S143)+(T142*T143)+(U142*U143)+(V142*V143)+(W142*W143)+(X142*X143)+(Y142*Y143)+(Z142*Z143)+(AA142*AA143))/SUM(O142:AA142)</f>
        <v>0.37583667002481258</v>
      </c>
      <c r="AC143" s="132" t="s">
        <v>56</v>
      </c>
      <c r="AD143" s="132" t="s">
        <v>56</v>
      </c>
      <c r="AE143" s="132" t="s">
        <v>56</v>
      </c>
      <c r="AF143" s="132" t="s">
        <v>56</v>
      </c>
      <c r="AG143" s="132" t="s">
        <v>56</v>
      </c>
      <c r="AH143" s="132" t="s">
        <v>56</v>
      </c>
      <c r="AI143" s="132" t="s">
        <v>56</v>
      </c>
      <c r="AJ143" s="132" t="s">
        <v>56</v>
      </c>
      <c r="AK143" s="132" t="s">
        <v>56</v>
      </c>
      <c r="AL143" s="132" t="s">
        <v>56</v>
      </c>
      <c r="AM143" s="132" t="s">
        <v>56</v>
      </c>
      <c r="AN143" s="132" t="s">
        <v>56</v>
      </c>
      <c r="AO143" s="133" t="s">
        <v>56</v>
      </c>
    </row>
    <row r="144" spans="1:41" s="193" customFormat="1" x14ac:dyDescent="0.35">
      <c r="A144" s="172" t="s">
        <v>29</v>
      </c>
      <c r="B144" s="195">
        <v>18728</v>
      </c>
      <c r="C144" s="195">
        <v>15772</v>
      </c>
      <c r="D144" s="174">
        <v>17875</v>
      </c>
      <c r="E144" s="174">
        <v>18597</v>
      </c>
      <c r="F144" s="174">
        <v>18371</v>
      </c>
      <c r="G144" s="174">
        <v>15292</v>
      </c>
      <c r="H144" s="174">
        <v>14432</v>
      </c>
      <c r="I144" s="174">
        <v>14071</v>
      </c>
      <c r="J144" s="174">
        <v>16476</v>
      </c>
      <c r="K144" s="174">
        <v>19767</v>
      </c>
      <c r="L144" s="174">
        <v>19847</v>
      </c>
      <c r="M144" s="174">
        <v>16333</v>
      </c>
      <c r="N144" s="174">
        <f t="shared" si="128"/>
        <v>17130.083333333332</v>
      </c>
      <c r="O144" s="174">
        <v>15340</v>
      </c>
      <c r="P144" s="174">
        <v>11714</v>
      </c>
      <c r="Q144" s="174">
        <v>12572</v>
      </c>
      <c r="R144" s="174">
        <v>14503</v>
      </c>
      <c r="S144" s="174">
        <v>14641</v>
      </c>
      <c r="T144" s="174">
        <v>14856</v>
      </c>
      <c r="U144" s="174">
        <v>17319</v>
      </c>
      <c r="V144" s="174">
        <v>18763</v>
      </c>
      <c r="W144" s="174">
        <v>19216</v>
      </c>
      <c r="X144" s="174">
        <v>17298</v>
      </c>
      <c r="Y144" s="174">
        <v>18404</v>
      </c>
      <c r="Z144" s="174">
        <v>18091</v>
      </c>
      <c r="AA144" s="174">
        <v>22428</v>
      </c>
      <c r="AB144" s="176">
        <f t="shared" si="129"/>
        <v>16549.615384615383</v>
      </c>
      <c r="AC144" s="132">
        <f>(O144-D144)/D144</f>
        <v>-0.14181818181818182</v>
      </c>
      <c r="AD144" s="132">
        <f t="shared" si="131"/>
        <v>-0.37011345916007959</v>
      </c>
      <c r="AE144" s="132">
        <f t="shared" si="132"/>
        <v>-0.31566055195688858</v>
      </c>
      <c r="AF144" s="132">
        <f t="shared" si="133"/>
        <v>-5.1595605545383207E-2</v>
      </c>
      <c r="AG144" s="132">
        <f t="shared" si="134"/>
        <v>1.4481707317073171E-2</v>
      </c>
      <c r="AH144" s="132">
        <f t="shared" si="135"/>
        <v>5.5788501172624544E-2</v>
      </c>
      <c r="AI144" s="132">
        <f t="shared" si="136"/>
        <v>5.1165331391114351E-2</v>
      </c>
      <c r="AJ144" s="132">
        <f t="shared" si="137"/>
        <v>-5.0791723579703546E-2</v>
      </c>
      <c r="AK144" s="132">
        <f t="shared" ref="AK144" si="140">(W144-L144)/L144</f>
        <v>-3.1793218118607344E-2</v>
      </c>
      <c r="AL144" s="132">
        <f t="shared" ref="AL144" si="141">(X144-M144)/M144</f>
        <v>5.9082838425273988E-2</v>
      </c>
      <c r="AM144" s="132">
        <f>(Y144-B144)/B144</f>
        <v>-1.7300299017513884E-2</v>
      </c>
      <c r="AN144" s="132">
        <f>(Z144-C144)/C144</f>
        <v>0.14703271620593455</v>
      </c>
      <c r="AO144" s="133">
        <f>(AA144-D144)/D144</f>
        <v>0.25471328671328669</v>
      </c>
    </row>
    <row r="145" spans="1:41" s="193" customFormat="1" x14ac:dyDescent="0.35">
      <c r="A145" s="172" t="s">
        <v>42</v>
      </c>
      <c r="B145" s="196">
        <v>0</v>
      </c>
      <c r="C145" s="196">
        <v>0</v>
      </c>
      <c r="D145" s="126">
        <v>0</v>
      </c>
      <c r="E145" s="126">
        <v>0</v>
      </c>
      <c r="F145" s="126">
        <v>0</v>
      </c>
      <c r="G145" s="126">
        <v>0</v>
      </c>
      <c r="H145" s="126">
        <v>0</v>
      </c>
      <c r="I145" s="126">
        <v>0</v>
      </c>
      <c r="J145" s="126">
        <v>0</v>
      </c>
      <c r="K145" s="126">
        <v>0</v>
      </c>
      <c r="L145" s="126">
        <v>0</v>
      </c>
      <c r="M145" s="126">
        <v>0</v>
      </c>
      <c r="N145" s="126">
        <f>((B144*B145)+(C144*C145)+(D144*D145)+(E144*E145)+(F144*F145)+(G144*G145)+(H144*H145)+(I144*I145)+(J144*J145)+(K144*K145)+(L144*L145)+(M144*M145))/SUM(B144:M144)</f>
        <v>0</v>
      </c>
      <c r="O145" s="132">
        <v>0.26955671447196872</v>
      </c>
      <c r="P145" s="132">
        <v>0.77053098856069657</v>
      </c>
      <c r="Q145" s="132">
        <v>0.7363983455297487</v>
      </c>
      <c r="R145" s="132">
        <v>0.66841343170378542</v>
      </c>
      <c r="S145" s="132">
        <v>0.59886619766409399</v>
      </c>
      <c r="T145" s="132">
        <v>0.55546580506192789</v>
      </c>
      <c r="U145" s="132">
        <v>0.56446677059876438</v>
      </c>
      <c r="V145" s="132">
        <v>0.57991792357298944</v>
      </c>
      <c r="W145" s="132">
        <v>0.58773938384679436</v>
      </c>
      <c r="X145" s="132">
        <v>0.61255636489767606</v>
      </c>
      <c r="Y145" s="132">
        <v>0.66001956096500758</v>
      </c>
      <c r="Z145" s="132">
        <v>0.64645403791940748</v>
      </c>
      <c r="AA145" s="132">
        <v>0.59777956126270737</v>
      </c>
      <c r="AB145" s="132">
        <f>((O144*O145)+(P144*P145)+(Q144*Q145)+(R144*R145)+(S144*S145)+(T144*T145)+(U144*U145)+(V144*V145)+(W144*W145)+(X144*X145)+(Y144*Y145)+(Z144*Z145)+(AA144*AA145))/SUM(O144:AA144)</f>
        <v>0.59926561156429381</v>
      </c>
      <c r="AC145" s="132" t="s">
        <v>56</v>
      </c>
      <c r="AD145" s="132" t="s">
        <v>56</v>
      </c>
      <c r="AE145" s="132" t="s">
        <v>56</v>
      </c>
      <c r="AF145" s="132" t="s">
        <v>56</v>
      </c>
      <c r="AG145" s="132" t="s">
        <v>56</v>
      </c>
      <c r="AH145" s="132" t="s">
        <v>56</v>
      </c>
      <c r="AI145" s="132" t="s">
        <v>56</v>
      </c>
      <c r="AJ145" s="132" t="s">
        <v>56</v>
      </c>
      <c r="AK145" s="132" t="s">
        <v>56</v>
      </c>
      <c r="AL145" s="132" t="s">
        <v>56</v>
      </c>
      <c r="AM145" s="132" t="s">
        <v>56</v>
      </c>
      <c r="AN145" s="132" t="s">
        <v>56</v>
      </c>
      <c r="AO145" s="133" t="s">
        <v>56</v>
      </c>
    </row>
    <row r="146" spans="1:41" s="193" customFormat="1" x14ac:dyDescent="0.35">
      <c r="A146" s="249" t="s">
        <v>31</v>
      </c>
      <c r="B146" s="262">
        <v>236391</v>
      </c>
      <c r="C146" s="262">
        <v>184457</v>
      </c>
      <c r="D146" s="251">
        <v>196778</v>
      </c>
      <c r="E146" s="251">
        <v>180720</v>
      </c>
      <c r="F146" s="251">
        <v>176556</v>
      </c>
      <c r="G146" s="251">
        <v>159556</v>
      </c>
      <c r="H146" s="251">
        <v>175526</v>
      </c>
      <c r="I146" s="251">
        <v>180073</v>
      </c>
      <c r="J146" s="251">
        <v>172415</v>
      </c>
      <c r="K146" s="251">
        <v>225460</v>
      </c>
      <c r="L146" s="251">
        <v>330233</v>
      </c>
      <c r="M146" s="251">
        <v>221314</v>
      </c>
      <c r="N146" s="251">
        <f t="shared" si="128"/>
        <v>203289.91666666666</v>
      </c>
      <c r="O146" s="251">
        <v>124402</v>
      </c>
      <c r="P146" s="251">
        <v>87353</v>
      </c>
      <c r="Q146" s="251">
        <v>103803</v>
      </c>
      <c r="R146" s="251">
        <v>121798</v>
      </c>
      <c r="S146" s="251">
        <v>131681</v>
      </c>
      <c r="T146" s="251">
        <v>145627</v>
      </c>
      <c r="U146" s="251">
        <v>148125</v>
      </c>
      <c r="V146" s="251">
        <v>272313</v>
      </c>
      <c r="W146" s="251">
        <v>335415</v>
      </c>
      <c r="X146" s="251">
        <v>172836</v>
      </c>
      <c r="Y146" s="251">
        <v>139042</v>
      </c>
      <c r="Z146" s="251">
        <v>118870</v>
      </c>
      <c r="AA146" s="251">
        <v>146618</v>
      </c>
      <c r="AB146" s="252">
        <f t="shared" si="129"/>
        <v>157529.46153846153</v>
      </c>
      <c r="AC146" s="179">
        <f>(O146-D146)/D146</f>
        <v>-0.36780534409334376</v>
      </c>
      <c r="AD146" s="179">
        <f t="shared" si="131"/>
        <v>-0.51663899955732628</v>
      </c>
      <c r="AE146" s="179">
        <f t="shared" si="132"/>
        <v>-0.41206755930129818</v>
      </c>
      <c r="AF146" s="179">
        <f t="shared" si="133"/>
        <v>-0.23664418762064729</v>
      </c>
      <c r="AG146" s="179">
        <f t="shared" si="134"/>
        <v>-0.24979205359889703</v>
      </c>
      <c r="AH146" s="179">
        <f t="shared" si="135"/>
        <v>-0.1912890883141837</v>
      </c>
      <c r="AI146" s="179">
        <f t="shared" si="136"/>
        <v>-0.14088101383290316</v>
      </c>
      <c r="AJ146" s="179">
        <f t="shared" si="137"/>
        <v>0.20781069812827108</v>
      </c>
      <c r="AK146" s="179">
        <f t="shared" ref="AK146" si="142">(W146-L146)/L146</f>
        <v>1.5691950834713673E-2</v>
      </c>
      <c r="AL146" s="253">
        <f t="shared" ref="AL146" si="143">(X146-M146)/M146</f>
        <v>-0.2190462419910173</v>
      </c>
      <c r="AM146" s="199">
        <f>(Y146-B146)/B146</f>
        <v>-0.41181347851652561</v>
      </c>
      <c r="AN146" s="179">
        <f>(Z146-C146)/C146</f>
        <v>-0.35556796434941479</v>
      </c>
      <c r="AO146" s="253">
        <f>(AA146-D146)/D146</f>
        <v>-0.25490654443077987</v>
      </c>
    </row>
    <row r="147" spans="1:41" s="115" customFormat="1" ht="17.25" customHeight="1" x14ac:dyDescent="0.35">
      <c r="A147" s="59" t="s">
        <v>32</v>
      </c>
      <c r="B147" s="59"/>
      <c r="C147" s="59"/>
    </row>
    <row r="148" spans="1:41" s="94" customFormat="1" ht="12" customHeight="1" x14ac:dyDescent="0.35">
      <c r="A148" s="180" t="s">
        <v>38</v>
      </c>
      <c r="B148" s="95"/>
      <c r="C148" s="95"/>
      <c r="D148" s="96"/>
      <c r="E148" s="96"/>
      <c r="F148" s="96"/>
      <c r="G148" s="96"/>
      <c r="H148" s="96"/>
      <c r="I148" s="96"/>
      <c r="J148" s="96"/>
      <c r="K148" s="96"/>
      <c r="L148" s="96"/>
      <c r="M148" s="96"/>
      <c r="N148" s="97"/>
      <c r="O148" s="96"/>
      <c r="P148" s="96"/>
      <c r="Q148" s="96"/>
      <c r="R148" s="96"/>
      <c r="S148" s="96"/>
      <c r="T148" s="96"/>
      <c r="U148" s="96"/>
      <c r="V148" s="96"/>
      <c r="W148" s="96"/>
      <c r="X148" s="96"/>
      <c r="Y148" s="96"/>
      <c r="Z148" s="96"/>
      <c r="AA148" s="96"/>
      <c r="AB148" s="96"/>
      <c r="AC148" s="96"/>
      <c r="AD148" s="96"/>
      <c r="AE148" s="97"/>
      <c r="AF148" s="98"/>
      <c r="AG148" s="98"/>
      <c r="AH148" s="98"/>
      <c r="AI148" s="98"/>
      <c r="AJ148" s="98"/>
      <c r="AK148" s="98"/>
      <c r="AL148" s="98"/>
      <c r="AM148" s="98"/>
      <c r="AN148" s="98"/>
      <c r="AO148" s="98"/>
    </row>
    <row r="149" spans="1:41" s="94" customFormat="1" ht="12" customHeight="1" x14ac:dyDescent="0.35">
      <c r="A149" s="180" t="s">
        <v>33</v>
      </c>
      <c r="B149" s="95"/>
      <c r="C149" s="95"/>
      <c r="D149" s="96"/>
      <c r="E149" s="96"/>
      <c r="F149" s="96"/>
      <c r="G149" s="96"/>
      <c r="H149" s="96"/>
      <c r="I149" s="96"/>
      <c r="J149" s="96"/>
      <c r="K149" s="96"/>
      <c r="L149" s="96"/>
      <c r="M149" s="96"/>
      <c r="N149" s="97"/>
      <c r="O149" s="96"/>
      <c r="P149" s="96"/>
      <c r="Q149" s="96"/>
      <c r="R149" s="96"/>
      <c r="S149" s="96"/>
      <c r="T149" s="96"/>
      <c r="U149" s="96"/>
      <c r="V149" s="96"/>
      <c r="W149" s="96"/>
      <c r="X149" s="96"/>
      <c r="Y149" s="96"/>
      <c r="Z149" s="96"/>
      <c r="AA149" s="96"/>
      <c r="AB149" s="96"/>
      <c r="AC149" s="96"/>
      <c r="AD149" s="96"/>
      <c r="AE149" s="97"/>
      <c r="AF149" s="98"/>
      <c r="AG149" s="98"/>
      <c r="AH149" s="98"/>
      <c r="AI149" s="98"/>
      <c r="AJ149" s="98"/>
      <c r="AK149" s="98"/>
      <c r="AL149" s="98"/>
      <c r="AM149" s="98"/>
      <c r="AN149" s="98"/>
      <c r="AO149" s="98"/>
    </row>
    <row r="150" spans="1:41" s="94" customFormat="1" ht="12" customHeight="1" x14ac:dyDescent="0.35">
      <c r="A150" s="106" t="s">
        <v>51</v>
      </c>
      <c r="B150" s="95"/>
      <c r="C150" s="95"/>
      <c r="D150" s="96"/>
      <c r="E150" s="96"/>
      <c r="F150" s="96"/>
      <c r="G150" s="96"/>
      <c r="H150" s="96"/>
      <c r="I150" s="96"/>
      <c r="J150" s="96"/>
      <c r="K150" s="96"/>
      <c r="L150" s="96"/>
      <c r="M150" s="96"/>
      <c r="N150" s="97"/>
      <c r="O150" s="96"/>
      <c r="P150" s="96"/>
      <c r="Q150" s="96"/>
      <c r="R150" s="96"/>
      <c r="S150" s="96"/>
      <c r="T150" s="96"/>
      <c r="U150" s="96"/>
      <c r="V150" s="96"/>
      <c r="W150" s="96"/>
      <c r="X150" s="96"/>
      <c r="Y150" s="96"/>
      <c r="Z150" s="96"/>
      <c r="AA150" s="96"/>
      <c r="AB150" s="96"/>
      <c r="AC150" s="96"/>
      <c r="AD150" s="96"/>
      <c r="AE150" s="97"/>
      <c r="AF150" s="98"/>
      <c r="AG150" s="98"/>
      <c r="AH150" s="98"/>
      <c r="AI150" s="98"/>
      <c r="AJ150" s="98"/>
      <c r="AK150" s="98"/>
      <c r="AL150" s="98"/>
      <c r="AM150" s="98"/>
      <c r="AN150" s="98"/>
      <c r="AO150" s="98"/>
    </row>
    <row r="151" spans="1:41" s="94" customFormat="1" ht="12" customHeight="1" x14ac:dyDescent="0.35">
      <c r="A151" s="285" t="s">
        <v>136</v>
      </c>
      <c r="B151" s="285"/>
      <c r="C151" s="285"/>
      <c r="D151" s="285"/>
      <c r="E151" s="96"/>
      <c r="F151" s="96"/>
      <c r="G151" s="96"/>
      <c r="H151" s="96"/>
      <c r="I151" s="96"/>
      <c r="J151" s="96"/>
      <c r="K151" s="96"/>
      <c r="L151" s="96"/>
      <c r="M151" s="96"/>
      <c r="N151" s="97"/>
      <c r="O151" s="96"/>
      <c r="P151" s="96"/>
      <c r="Q151" s="96"/>
      <c r="R151" s="96"/>
      <c r="S151" s="96"/>
      <c r="T151" s="96"/>
      <c r="U151" s="96"/>
      <c r="V151" s="96"/>
      <c r="W151" s="96"/>
      <c r="X151" s="96"/>
      <c r="Y151" s="96"/>
      <c r="Z151" s="96"/>
      <c r="AA151" s="96"/>
      <c r="AB151" s="96"/>
      <c r="AC151" s="96"/>
      <c r="AD151" s="96"/>
      <c r="AE151" s="97"/>
      <c r="AF151" s="98"/>
      <c r="AG151" s="98"/>
      <c r="AH151" s="98"/>
      <c r="AI151" s="98"/>
      <c r="AJ151" s="98"/>
      <c r="AK151" s="98"/>
      <c r="AL151" s="98"/>
      <c r="AM151" s="98"/>
      <c r="AN151" s="98"/>
      <c r="AO151" s="98"/>
    </row>
    <row r="152" spans="1:41" s="94" customFormat="1" ht="12" customHeight="1" x14ac:dyDescent="0.35">
      <c r="A152" s="106" t="s">
        <v>57</v>
      </c>
      <c r="B152" s="105"/>
      <c r="C152" s="105"/>
      <c r="D152" s="105"/>
      <c r="E152" s="105"/>
      <c r="F152" s="105"/>
      <c r="G152" s="105"/>
      <c r="H152" s="99"/>
      <c r="I152" s="99"/>
      <c r="J152" s="99"/>
      <c r="K152" s="99"/>
      <c r="L152" s="99"/>
      <c r="M152" s="99"/>
      <c r="N152" s="100"/>
      <c r="O152" s="99"/>
      <c r="P152" s="99"/>
      <c r="Q152" s="99"/>
      <c r="R152" s="99"/>
      <c r="S152" s="99"/>
      <c r="T152" s="99"/>
      <c r="U152" s="99"/>
      <c r="V152" s="99"/>
      <c r="W152" s="99"/>
      <c r="X152" s="99"/>
      <c r="Y152" s="99"/>
      <c r="Z152" s="99"/>
      <c r="AA152" s="99"/>
      <c r="AB152" s="99"/>
      <c r="AC152" s="99"/>
      <c r="AD152" s="99"/>
      <c r="AE152" s="97"/>
      <c r="AF152" s="101"/>
      <c r="AG152" s="101"/>
      <c r="AH152" s="101"/>
      <c r="AI152" s="101"/>
      <c r="AJ152" s="101"/>
      <c r="AK152" s="101"/>
      <c r="AL152" s="101"/>
      <c r="AM152" s="101"/>
      <c r="AN152" s="101"/>
      <c r="AO152" s="101"/>
    </row>
    <row r="153" spans="1:41" s="94" customFormat="1" ht="12" customHeight="1" x14ac:dyDescent="0.35">
      <c r="A153" s="89" t="s">
        <v>242</v>
      </c>
      <c r="B153" s="105"/>
      <c r="C153" s="105"/>
      <c r="D153" s="105"/>
      <c r="E153" s="105"/>
      <c r="F153" s="105"/>
      <c r="G153" s="105"/>
      <c r="H153" s="99"/>
      <c r="I153" s="99"/>
      <c r="J153" s="99"/>
      <c r="K153" s="99"/>
      <c r="L153" s="99"/>
      <c r="M153" s="99"/>
      <c r="N153" s="100"/>
      <c r="O153" s="99"/>
      <c r="P153" s="99"/>
      <c r="Q153" s="99"/>
      <c r="R153" s="99"/>
      <c r="S153" s="99"/>
      <c r="T153" s="99"/>
      <c r="U153" s="99"/>
      <c r="V153" s="99"/>
      <c r="W153" s="99"/>
      <c r="X153" s="99"/>
      <c r="Y153" s="99"/>
      <c r="Z153" s="99"/>
      <c r="AA153" s="99"/>
      <c r="AB153" s="99"/>
      <c r="AC153" s="99"/>
      <c r="AD153" s="99"/>
      <c r="AE153" s="97"/>
      <c r="AF153" s="101"/>
      <c r="AG153" s="101"/>
      <c r="AH153" s="101"/>
      <c r="AI153" s="101"/>
      <c r="AJ153" s="101"/>
      <c r="AK153" s="101"/>
      <c r="AL153" s="101"/>
      <c r="AM153" s="101"/>
      <c r="AN153" s="101"/>
      <c r="AO153" s="101"/>
    </row>
    <row r="154" spans="1:41" s="94" customFormat="1" ht="12" customHeight="1" x14ac:dyDescent="0.35">
      <c r="A154" s="180" t="s">
        <v>55</v>
      </c>
      <c r="B154" s="95"/>
      <c r="C154" s="95"/>
      <c r="D154" s="96"/>
      <c r="E154" s="96"/>
      <c r="F154" s="96"/>
      <c r="G154" s="96"/>
      <c r="H154" s="96"/>
      <c r="I154" s="96"/>
      <c r="J154" s="96"/>
      <c r="K154" s="96"/>
      <c r="L154" s="96"/>
      <c r="M154" s="96"/>
      <c r="N154" s="97"/>
      <c r="O154" s="96"/>
      <c r="P154" s="96"/>
      <c r="Q154" s="96"/>
      <c r="R154" s="96"/>
      <c r="S154" s="96"/>
      <c r="T154" s="96"/>
      <c r="U154" s="96"/>
      <c r="V154" s="96"/>
      <c r="W154" s="96"/>
      <c r="X154" s="96"/>
      <c r="Y154" s="96"/>
      <c r="Z154" s="96"/>
      <c r="AA154" s="96"/>
      <c r="AB154" s="96"/>
      <c r="AC154" s="96"/>
      <c r="AD154" s="96"/>
      <c r="AE154" s="97"/>
      <c r="AF154" s="98"/>
      <c r="AG154" s="98"/>
      <c r="AH154" s="98"/>
      <c r="AI154" s="98"/>
      <c r="AJ154" s="98"/>
      <c r="AK154" s="98"/>
      <c r="AL154" s="98"/>
      <c r="AM154" s="98"/>
      <c r="AN154" s="98"/>
      <c r="AO154" s="98"/>
    </row>
    <row r="155" spans="1:41" s="94" customFormat="1" ht="12" customHeight="1" x14ac:dyDescent="0.35">
      <c r="A155" s="89" t="s">
        <v>243</v>
      </c>
      <c r="B155" s="95"/>
      <c r="C155" s="95"/>
      <c r="D155" s="96"/>
      <c r="E155" s="96"/>
      <c r="F155" s="96"/>
      <c r="G155" s="96"/>
      <c r="H155" s="96"/>
      <c r="I155" s="96"/>
      <c r="J155" s="96"/>
      <c r="K155" s="96"/>
      <c r="L155" s="96"/>
      <c r="M155" s="96"/>
      <c r="N155" s="100"/>
      <c r="O155" s="96"/>
      <c r="P155" s="96"/>
      <c r="Q155" s="96"/>
      <c r="R155" s="96"/>
      <c r="S155" s="96"/>
      <c r="T155" s="96"/>
      <c r="U155" s="96"/>
      <c r="V155" s="96"/>
      <c r="W155" s="96"/>
      <c r="X155" s="96"/>
      <c r="Y155" s="96"/>
      <c r="Z155" s="96"/>
      <c r="AA155" s="96"/>
      <c r="AB155" s="96"/>
      <c r="AC155" s="96"/>
      <c r="AD155" s="96"/>
      <c r="AE155" s="97"/>
      <c r="AF155" s="102"/>
      <c r="AG155" s="102"/>
      <c r="AH155" s="102"/>
      <c r="AI155" s="102"/>
      <c r="AJ155" s="102"/>
      <c r="AK155" s="102"/>
      <c r="AL155" s="102"/>
      <c r="AM155" s="102"/>
      <c r="AN155" s="102"/>
      <c r="AO155" s="102"/>
    </row>
    <row r="156" spans="1:41" s="94" customFormat="1" ht="12" customHeight="1" x14ac:dyDescent="0.35">
      <c r="A156" s="59" t="s">
        <v>35</v>
      </c>
      <c r="B156" s="95"/>
      <c r="C156" s="95"/>
      <c r="D156" s="96"/>
      <c r="E156" s="96"/>
      <c r="F156" s="96"/>
      <c r="G156" s="96"/>
      <c r="H156" s="96"/>
      <c r="I156" s="96"/>
      <c r="J156" s="96"/>
      <c r="K156" s="96"/>
      <c r="L156" s="96"/>
      <c r="M156" s="96"/>
      <c r="N156" s="100"/>
      <c r="O156" s="96"/>
      <c r="P156" s="96"/>
      <c r="Q156" s="96"/>
      <c r="R156" s="96"/>
      <c r="S156" s="96"/>
      <c r="T156" s="96"/>
      <c r="U156" s="96"/>
      <c r="V156" s="96"/>
      <c r="W156" s="96"/>
      <c r="X156" s="96"/>
      <c r="Y156" s="96"/>
      <c r="Z156" s="96"/>
      <c r="AA156" s="96"/>
      <c r="AB156" s="96"/>
      <c r="AC156" s="96"/>
      <c r="AD156" s="96"/>
      <c r="AE156" s="97"/>
      <c r="AF156" s="102"/>
      <c r="AG156" s="102"/>
      <c r="AH156" s="102"/>
      <c r="AI156" s="102"/>
      <c r="AJ156" s="102"/>
      <c r="AK156" s="102"/>
      <c r="AL156" s="102"/>
      <c r="AM156" s="102"/>
      <c r="AN156" s="102"/>
      <c r="AO156" s="102"/>
    </row>
    <row r="157" spans="1:41" s="94" customFormat="1" ht="30" customHeight="1" x14ac:dyDescent="0.35">
      <c r="A157" s="66" t="s">
        <v>244</v>
      </c>
      <c r="B157" s="95"/>
      <c r="C157" s="95"/>
      <c r="D157" s="96"/>
      <c r="E157" s="96"/>
      <c r="F157" s="96"/>
      <c r="G157" s="96"/>
      <c r="H157" s="96"/>
      <c r="I157" s="96"/>
      <c r="J157" s="96"/>
      <c r="K157" s="96"/>
      <c r="L157" s="96"/>
      <c r="M157" s="96"/>
      <c r="N157" s="100"/>
      <c r="O157" s="96"/>
      <c r="P157" s="96"/>
      <c r="Q157" s="96"/>
      <c r="R157" s="96"/>
      <c r="S157" s="96"/>
      <c r="T157" s="96"/>
      <c r="U157" s="96"/>
      <c r="V157" s="96"/>
      <c r="W157" s="96"/>
      <c r="X157" s="96"/>
      <c r="Y157" s="96"/>
      <c r="Z157" s="96"/>
      <c r="AA157" s="96"/>
      <c r="AB157" s="96"/>
      <c r="AC157" s="96"/>
      <c r="AD157" s="96"/>
      <c r="AE157" s="97"/>
      <c r="AF157" s="102"/>
      <c r="AG157" s="102"/>
      <c r="AH157" s="102"/>
      <c r="AI157" s="102"/>
      <c r="AJ157" s="102"/>
      <c r="AK157" s="102"/>
      <c r="AL157" s="102"/>
      <c r="AM157" s="102"/>
      <c r="AN157" s="102"/>
      <c r="AO157" s="102"/>
    </row>
    <row r="158" spans="1:41" s="144" customFormat="1" ht="20.25" customHeight="1" x14ac:dyDescent="0.35">
      <c r="A158" s="186" t="s">
        <v>198</v>
      </c>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row>
    <row r="159" spans="1:41" s="192" customFormat="1" x14ac:dyDescent="0.35">
      <c r="A159" s="187"/>
      <c r="B159" s="291" t="s">
        <v>53</v>
      </c>
      <c r="C159" s="291"/>
      <c r="D159" s="291"/>
      <c r="E159" s="291"/>
      <c r="F159" s="291"/>
      <c r="G159" s="291"/>
      <c r="H159" s="291"/>
      <c r="I159" s="291"/>
      <c r="J159" s="291"/>
      <c r="K159" s="291"/>
      <c r="L159" s="291"/>
      <c r="M159" s="291"/>
      <c r="N159" s="292"/>
      <c r="O159" s="293" t="s">
        <v>54</v>
      </c>
      <c r="P159" s="291"/>
      <c r="Q159" s="291"/>
      <c r="R159" s="291"/>
      <c r="S159" s="291"/>
      <c r="T159" s="291"/>
      <c r="U159" s="291"/>
      <c r="V159" s="291"/>
      <c r="W159" s="291"/>
      <c r="X159" s="291"/>
      <c r="Y159" s="291"/>
      <c r="Z159" s="291"/>
      <c r="AA159" s="291"/>
      <c r="AB159" s="292"/>
      <c r="AC159" s="293" t="s">
        <v>60</v>
      </c>
      <c r="AD159" s="291"/>
      <c r="AE159" s="291"/>
      <c r="AF159" s="291"/>
      <c r="AG159" s="291"/>
      <c r="AH159" s="291"/>
      <c r="AI159" s="291"/>
      <c r="AJ159" s="291"/>
      <c r="AK159" s="291"/>
      <c r="AL159" s="291"/>
      <c r="AM159" s="291"/>
      <c r="AN159" s="291"/>
      <c r="AO159" s="291"/>
    </row>
    <row r="160" spans="1:41" s="192" customFormat="1" ht="44.15" customHeight="1" x14ac:dyDescent="0.35">
      <c r="A160" s="147" t="s">
        <v>28</v>
      </c>
      <c r="B160" s="55" t="s">
        <v>157</v>
      </c>
      <c r="C160" s="55" t="s">
        <v>158</v>
      </c>
      <c r="D160" s="55" t="s">
        <v>159</v>
      </c>
      <c r="E160" s="55" t="s">
        <v>160</v>
      </c>
      <c r="F160" s="55" t="s">
        <v>161</v>
      </c>
      <c r="G160" s="55" t="s">
        <v>162</v>
      </c>
      <c r="H160" s="55" t="s">
        <v>163</v>
      </c>
      <c r="I160" s="55" t="s">
        <v>164</v>
      </c>
      <c r="J160" s="55" t="s">
        <v>165</v>
      </c>
      <c r="K160" s="55" t="s">
        <v>166</v>
      </c>
      <c r="L160" s="55" t="s">
        <v>167</v>
      </c>
      <c r="M160" s="55" t="s">
        <v>168</v>
      </c>
      <c r="N160" s="55" t="s">
        <v>153</v>
      </c>
      <c r="O160" s="55" t="s">
        <v>169</v>
      </c>
      <c r="P160" s="55" t="s">
        <v>170</v>
      </c>
      <c r="Q160" s="55" t="s">
        <v>171</v>
      </c>
      <c r="R160" s="55" t="s">
        <v>172</v>
      </c>
      <c r="S160" s="55" t="s">
        <v>173</v>
      </c>
      <c r="T160" s="55" t="s">
        <v>174</v>
      </c>
      <c r="U160" s="55" t="s">
        <v>175</v>
      </c>
      <c r="V160" s="55" t="s">
        <v>176</v>
      </c>
      <c r="W160" s="55" t="s">
        <v>177</v>
      </c>
      <c r="X160" s="55" t="s">
        <v>178</v>
      </c>
      <c r="Y160" s="55" t="s">
        <v>179</v>
      </c>
      <c r="Z160" s="55" t="s">
        <v>180</v>
      </c>
      <c r="AA160" s="55" t="s">
        <v>181</v>
      </c>
      <c r="AB160" s="55" t="s">
        <v>154</v>
      </c>
      <c r="AC160" s="55" t="s">
        <v>61</v>
      </c>
      <c r="AD160" s="55" t="s">
        <v>62</v>
      </c>
      <c r="AE160" s="55" t="s">
        <v>63</v>
      </c>
      <c r="AF160" s="55" t="s">
        <v>64</v>
      </c>
      <c r="AG160" s="55" t="s">
        <v>65</v>
      </c>
      <c r="AH160" s="55" t="s">
        <v>66</v>
      </c>
      <c r="AI160" s="55" t="s">
        <v>67</v>
      </c>
      <c r="AJ160" s="55" t="s">
        <v>68</v>
      </c>
      <c r="AK160" s="55" t="s">
        <v>69</v>
      </c>
      <c r="AL160" s="55" t="s">
        <v>70</v>
      </c>
      <c r="AM160" s="55" t="s">
        <v>71</v>
      </c>
      <c r="AN160" s="55" t="s">
        <v>72</v>
      </c>
      <c r="AO160" s="143" t="s">
        <v>73</v>
      </c>
    </row>
    <row r="161" spans="1:41" s="198" customFormat="1" x14ac:dyDescent="0.35">
      <c r="A161" s="172" t="s">
        <v>40</v>
      </c>
      <c r="B161" s="195">
        <v>3095672</v>
      </c>
      <c r="C161" s="195">
        <v>2606342</v>
      </c>
      <c r="D161" s="174">
        <v>3003048</v>
      </c>
      <c r="E161" s="174">
        <v>2990613</v>
      </c>
      <c r="F161" s="174">
        <v>3012409</v>
      </c>
      <c r="G161" s="174">
        <v>2817598</v>
      </c>
      <c r="H161" s="174">
        <v>2956120</v>
      </c>
      <c r="I161" s="174">
        <v>2762015</v>
      </c>
      <c r="J161" s="174">
        <v>2857988</v>
      </c>
      <c r="K161" s="174">
        <v>3057274</v>
      </c>
      <c r="L161" s="174">
        <v>2920362</v>
      </c>
      <c r="M161" s="174">
        <v>2728790</v>
      </c>
      <c r="N161" s="174">
        <f t="shared" ref="N161:N165" si="144">SUM(B161:M161)/12</f>
        <v>2900685.9166666665</v>
      </c>
      <c r="O161" s="174">
        <v>2646526</v>
      </c>
      <c r="P161" s="174">
        <v>1998187</v>
      </c>
      <c r="Q161" s="174">
        <v>2162163</v>
      </c>
      <c r="R161" s="174">
        <v>2570840</v>
      </c>
      <c r="S161" s="174">
        <v>2703338</v>
      </c>
      <c r="T161" s="174">
        <v>2704851</v>
      </c>
      <c r="U161" s="174">
        <v>2850473</v>
      </c>
      <c r="V161" s="174">
        <v>2985548</v>
      </c>
      <c r="W161" s="174">
        <v>2940098</v>
      </c>
      <c r="X161" s="174">
        <v>2763664</v>
      </c>
      <c r="Y161" s="174">
        <v>2823781</v>
      </c>
      <c r="Z161" s="174">
        <v>2632051</v>
      </c>
      <c r="AA161" s="174">
        <v>3186677</v>
      </c>
      <c r="AB161" s="176">
        <f t="shared" ref="AB161:AB165" si="145">SUM(O161:AA161)/13</f>
        <v>2689861.3076923075</v>
      </c>
      <c r="AC161" s="132">
        <f t="shared" ref="AC161" si="146">(O161-D161)/D161</f>
        <v>-0.11872004709881427</v>
      </c>
      <c r="AD161" s="132">
        <f t="shared" ref="AD161:AD165" si="147">(P161-E161)/E161</f>
        <v>-0.33184701597966704</v>
      </c>
      <c r="AE161" s="132">
        <f t="shared" ref="AE161:AE165" si="148">(Q161-F161)/F161</f>
        <v>-0.2822478620930956</v>
      </c>
      <c r="AF161" s="132">
        <f t="shared" ref="AF161:AF165" si="149">(R161-G161)/G161</f>
        <v>-8.7577432976599215E-2</v>
      </c>
      <c r="AG161" s="132">
        <f t="shared" ref="AG161:AG165" si="150">(S161-H161)/H161</f>
        <v>-8.5511413609731676E-2</v>
      </c>
      <c r="AH161" s="132">
        <f t="shared" ref="AH161:AH165" si="151">(T161-I161)/I161</f>
        <v>-2.0696484269636477E-2</v>
      </c>
      <c r="AI161" s="126">
        <f t="shared" ref="AI161:AI165" si="152">(U161-J161)/J161</f>
        <v>-2.6294722021226119E-3</v>
      </c>
      <c r="AJ161" s="132">
        <f t="shared" ref="AJ161:AJ165" si="153">(V161-K161)/K161</f>
        <v>-2.3460769299709479E-2</v>
      </c>
      <c r="AK161" s="126">
        <f t="shared" ref="AK161" si="154">(W161-L161)/L161</f>
        <v>6.7580662945210214E-3</v>
      </c>
      <c r="AL161" s="132">
        <f t="shared" ref="AL161" si="155">(X161-M161)/M161</f>
        <v>1.2780023380326079E-2</v>
      </c>
      <c r="AM161" s="132">
        <f>(Y161-B161)/B161</f>
        <v>-8.7829395362299362E-2</v>
      </c>
      <c r="AN161" s="154">
        <f>(Z161-C161)/C161</f>
        <v>9.8640163109829787E-3</v>
      </c>
      <c r="AO161" s="133">
        <f>(AA161-D161)/D161</f>
        <v>6.1147540765249177E-2</v>
      </c>
    </row>
    <row r="162" spans="1:41" s="198" customFormat="1" x14ac:dyDescent="0.35">
      <c r="A162" s="172" t="s">
        <v>41</v>
      </c>
      <c r="B162" s="196">
        <v>1.6416467894531462E-3</v>
      </c>
      <c r="C162" s="196">
        <v>1.7795055292053E-3</v>
      </c>
      <c r="D162" s="126">
        <v>1.7738644204155244E-3</v>
      </c>
      <c r="E162" s="126">
        <v>1.7441240307589114E-3</v>
      </c>
      <c r="F162" s="126">
        <v>1.8393916629514783E-3</v>
      </c>
      <c r="G162" s="126">
        <v>1.7745611687685753E-3</v>
      </c>
      <c r="H162" s="126">
        <v>1.8619000581843769E-3</v>
      </c>
      <c r="I162" s="126">
        <v>1.7813082115774172E-3</v>
      </c>
      <c r="J162" s="126">
        <v>1.7382858150559065E-3</v>
      </c>
      <c r="K162" s="126">
        <v>1.7931006511029107E-3</v>
      </c>
      <c r="L162" s="126">
        <v>1.7045831989321871E-3</v>
      </c>
      <c r="M162" s="126">
        <v>1.7502262907735664E-3</v>
      </c>
      <c r="N162" s="126">
        <f>((B161*B162)+(C161*C162)+(D161*D162)+(E161*E162)+(F161*F162)+(G161*G162)+(H161*H162)+(I161*I162)+(J161*J162)+(K161*K162)+(L161*L162)+(M161*M162))/SUM(B161:M161)</f>
        <v>1.7648699240130877E-3</v>
      </c>
      <c r="O162" s="154">
        <v>0.24131937490884275</v>
      </c>
      <c r="P162" s="154">
        <v>0.59906755473837037</v>
      </c>
      <c r="Q162" s="154">
        <v>0.54800910014647364</v>
      </c>
      <c r="R162" s="154">
        <v>0.50926389818113926</v>
      </c>
      <c r="S162" s="154">
        <v>0.45970981061191757</v>
      </c>
      <c r="T162" s="154">
        <v>0.42371871870206529</v>
      </c>
      <c r="U162" s="154">
        <v>0.4331898600688377</v>
      </c>
      <c r="V162" s="154">
        <v>0.42928869339900078</v>
      </c>
      <c r="W162" s="154">
        <v>0.43884931726765569</v>
      </c>
      <c r="X162" s="154">
        <v>0.46065693948323677</v>
      </c>
      <c r="Y162" s="154">
        <v>0.50452921101176051</v>
      </c>
      <c r="Z162" s="154">
        <v>0.49278262465278977</v>
      </c>
      <c r="AA162" s="154">
        <v>0.47485233049976511</v>
      </c>
      <c r="AB162" s="132">
        <f>((O161*O162)+(P161*P162)+(Q161*Q162)+(R161*R162)+(S161*S162)+(T161*T162)+(U161*U162)+(V161*V162)+(W161*W162)+(X161*X162)+(Y161*Y162)+(Z161*Z162)+(AA161*AA162))/SUM(O161:AA161)</f>
        <v>0.45851388906325369</v>
      </c>
      <c r="AC162" s="132" t="s">
        <v>56</v>
      </c>
      <c r="AD162" s="132" t="s">
        <v>56</v>
      </c>
      <c r="AE162" s="132" t="s">
        <v>56</v>
      </c>
      <c r="AF162" s="132" t="s">
        <v>56</v>
      </c>
      <c r="AG162" s="132" t="s">
        <v>56</v>
      </c>
      <c r="AH162" s="132" t="s">
        <v>56</v>
      </c>
      <c r="AI162" s="132" t="s">
        <v>56</v>
      </c>
      <c r="AJ162" s="132" t="s">
        <v>56</v>
      </c>
      <c r="AK162" s="132" t="s">
        <v>56</v>
      </c>
      <c r="AL162" s="132" t="s">
        <v>56</v>
      </c>
      <c r="AM162" s="132" t="s">
        <v>56</v>
      </c>
      <c r="AN162" s="132" t="s">
        <v>56</v>
      </c>
      <c r="AO162" s="133" t="s">
        <v>56</v>
      </c>
    </row>
    <row r="163" spans="1:41" s="198" customFormat="1" x14ac:dyDescent="0.35">
      <c r="A163" s="172" t="s">
        <v>29</v>
      </c>
      <c r="B163" s="195">
        <v>252142</v>
      </c>
      <c r="C163" s="195">
        <v>215751</v>
      </c>
      <c r="D163" s="174">
        <v>241846</v>
      </c>
      <c r="E163" s="174">
        <v>246459</v>
      </c>
      <c r="F163" s="174">
        <v>251001</v>
      </c>
      <c r="G163" s="174">
        <v>226145</v>
      </c>
      <c r="H163" s="174">
        <v>238417</v>
      </c>
      <c r="I163" s="174">
        <v>219792</v>
      </c>
      <c r="J163" s="174">
        <v>237024</v>
      </c>
      <c r="K163" s="174">
        <v>260279</v>
      </c>
      <c r="L163" s="174">
        <v>242690</v>
      </c>
      <c r="M163" s="174">
        <v>205468</v>
      </c>
      <c r="N163" s="174">
        <f t="shared" si="144"/>
        <v>236417.83333333334</v>
      </c>
      <c r="O163" s="174">
        <v>232355</v>
      </c>
      <c r="P163" s="174">
        <v>209595</v>
      </c>
      <c r="Q163" s="174">
        <v>211226</v>
      </c>
      <c r="R163" s="174">
        <v>239013</v>
      </c>
      <c r="S163" s="174">
        <v>236656</v>
      </c>
      <c r="T163" s="174">
        <v>229313</v>
      </c>
      <c r="U163" s="174">
        <v>255784</v>
      </c>
      <c r="V163" s="174">
        <v>262029</v>
      </c>
      <c r="W163" s="174">
        <v>264784</v>
      </c>
      <c r="X163" s="174">
        <v>241945</v>
      </c>
      <c r="Y163" s="174">
        <v>274647</v>
      </c>
      <c r="Z163" s="174">
        <v>257662</v>
      </c>
      <c r="AA163" s="174">
        <v>301105</v>
      </c>
      <c r="AB163" s="176">
        <f t="shared" si="145"/>
        <v>247393.38461538462</v>
      </c>
      <c r="AC163" s="132">
        <f>(O163-D163)/D163</f>
        <v>-3.9243981707367495E-2</v>
      </c>
      <c r="AD163" s="132">
        <f t="shared" si="147"/>
        <v>-0.14957457426995971</v>
      </c>
      <c r="AE163" s="132">
        <f t="shared" si="148"/>
        <v>-0.15846550412149751</v>
      </c>
      <c r="AF163" s="132">
        <f t="shared" si="149"/>
        <v>5.6901545468615269E-2</v>
      </c>
      <c r="AG163" s="126">
        <f t="shared" si="150"/>
        <v>-7.3862182646371689E-3</v>
      </c>
      <c r="AH163" s="132">
        <f t="shared" si="151"/>
        <v>4.3318228142971538E-2</v>
      </c>
      <c r="AI163" s="132">
        <f t="shared" si="152"/>
        <v>7.9148103145673013E-2</v>
      </c>
      <c r="AJ163" s="126">
        <f t="shared" si="153"/>
        <v>6.723554339766174E-3</v>
      </c>
      <c r="AK163" s="132">
        <f t="shared" ref="AK163" si="156">(W163-L163)/L163</f>
        <v>9.1037949647698707E-2</v>
      </c>
      <c r="AL163" s="132">
        <f t="shared" ref="AL163" si="157">(X163-M163)/M163</f>
        <v>0.1775312944108085</v>
      </c>
      <c r="AM163" s="132">
        <f>(Y163-B163)/B163</f>
        <v>8.925526092439974E-2</v>
      </c>
      <c r="AN163" s="132">
        <f>(Z163-C163)/C163</f>
        <v>0.19425634180142851</v>
      </c>
      <c r="AO163" s="133">
        <f>(AA163-D163)/D163</f>
        <v>0.24502782762584455</v>
      </c>
    </row>
    <row r="164" spans="1:41" s="198" customFormat="1" x14ac:dyDescent="0.35">
      <c r="A164" s="172" t="s">
        <v>42</v>
      </c>
      <c r="B164" s="196">
        <v>0</v>
      </c>
      <c r="C164" s="196">
        <v>0</v>
      </c>
      <c r="D164" s="126">
        <v>0</v>
      </c>
      <c r="E164" s="126">
        <v>0</v>
      </c>
      <c r="F164" s="126">
        <v>0</v>
      </c>
      <c r="G164" s="126">
        <v>0</v>
      </c>
      <c r="H164" s="126">
        <v>0</v>
      </c>
      <c r="I164" s="126">
        <v>0</v>
      </c>
      <c r="J164" s="126">
        <v>0</v>
      </c>
      <c r="K164" s="126">
        <v>0</v>
      </c>
      <c r="L164" s="126">
        <v>0</v>
      </c>
      <c r="M164" s="126">
        <v>0</v>
      </c>
      <c r="N164" s="126">
        <f>((B163*B164)+(C163*C164)+(D163*D164)+(E163*E164)+(F163*F164)+(G163*G164)+(H163*H164)+(I163*I164)+(J163*J164)+(K163*K164)+(L163*L164)+(M163*M164))/SUM(B163:M163)</f>
        <v>0</v>
      </c>
      <c r="O164" s="132">
        <v>0.30254997740526351</v>
      </c>
      <c r="P164" s="132">
        <v>0.74536606312173481</v>
      </c>
      <c r="Q164" s="132">
        <v>0.71465160538948802</v>
      </c>
      <c r="R164" s="132">
        <v>0.66789254140988152</v>
      </c>
      <c r="S164" s="132">
        <v>0.61695034142383887</v>
      </c>
      <c r="T164" s="132">
        <v>0.58571472179946182</v>
      </c>
      <c r="U164" s="132">
        <v>0.58106058236637159</v>
      </c>
      <c r="V164" s="132">
        <v>0.59202988982135563</v>
      </c>
      <c r="W164" s="132">
        <v>0.60246087376880775</v>
      </c>
      <c r="X164" s="132">
        <v>0.62928764801917791</v>
      </c>
      <c r="Y164" s="132">
        <v>0.67723659825157378</v>
      </c>
      <c r="Z164" s="132">
        <v>0.66467697991942931</v>
      </c>
      <c r="AA164" s="132">
        <v>0.63749854701848196</v>
      </c>
      <c r="AB164" s="132">
        <f>((O163*O164)+(P163*P164)+(Q163*Q164)+(R163*R164)+(S163*S164)+(T163*T164)+(U163*U164)+(V163*V164)+(W163*W164)+(X163*X164)+(Y163*Y164)+(Z163*Z164)+(AA163*AA164))/SUM(O163:AA163)</f>
        <v>0.61632641131502175</v>
      </c>
      <c r="AC164" s="132" t="s">
        <v>56</v>
      </c>
      <c r="AD164" s="132" t="s">
        <v>56</v>
      </c>
      <c r="AE164" s="132" t="s">
        <v>56</v>
      </c>
      <c r="AF164" s="132" t="s">
        <v>56</v>
      </c>
      <c r="AG164" s="132" t="s">
        <v>56</v>
      </c>
      <c r="AH164" s="132" t="s">
        <v>56</v>
      </c>
      <c r="AI164" s="132" t="s">
        <v>56</v>
      </c>
      <c r="AJ164" s="132" t="s">
        <v>56</v>
      </c>
      <c r="AK164" s="132" t="s">
        <v>56</v>
      </c>
      <c r="AL164" s="132" t="s">
        <v>56</v>
      </c>
      <c r="AM164" s="132" t="s">
        <v>56</v>
      </c>
      <c r="AN164" s="132" t="s">
        <v>56</v>
      </c>
      <c r="AO164" s="133" t="s">
        <v>56</v>
      </c>
    </row>
    <row r="165" spans="1:41" s="198" customFormat="1" x14ac:dyDescent="0.35">
      <c r="A165" s="249" t="s">
        <v>31</v>
      </c>
      <c r="B165" s="262">
        <v>972923</v>
      </c>
      <c r="C165" s="262">
        <v>832639</v>
      </c>
      <c r="D165" s="251">
        <v>944337</v>
      </c>
      <c r="E165" s="251">
        <v>952288</v>
      </c>
      <c r="F165" s="251">
        <v>968247</v>
      </c>
      <c r="G165" s="251">
        <v>910817</v>
      </c>
      <c r="H165" s="251">
        <v>983117</v>
      </c>
      <c r="I165" s="251">
        <v>916796</v>
      </c>
      <c r="J165" s="251">
        <v>928108</v>
      </c>
      <c r="K165" s="251">
        <v>1218309</v>
      </c>
      <c r="L165" s="251">
        <v>1312064</v>
      </c>
      <c r="M165" s="251">
        <v>948860</v>
      </c>
      <c r="N165" s="251">
        <f t="shared" si="144"/>
        <v>990708.75</v>
      </c>
      <c r="O165" s="251">
        <v>731523</v>
      </c>
      <c r="P165" s="251">
        <v>453363</v>
      </c>
      <c r="Q165" s="251">
        <v>521788</v>
      </c>
      <c r="R165" s="251">
        <v>638502</v>
      </c>
      <c r="S165" s="251">
        <v>713138</v>
      </c>
      <c r="T165" s="251">
        <v>731960</v>
      </c>
      <c r="U165" s="251">
        <v>786569</v>
      </c>
      <c r="V165" s="251">
        <v>1222157</v>
      </c>
      <c r="W165" s="251">
        <v>1273658</v>
      </c>
      <c r="X165" s="251">
        <v>829009</v>
      </c>
      <c r="Y165" s="251">
        <v>733016</v>
      </c>
      <c r="Z165" s="251">
        <v>721478</v>
      </c>
      <c r="AA165" s="251">
        <v>884420</v>
      </c>
      <c r="AB165" s="252">
        <f t="shared" si="145"/>
        <v>787737</v>
      </c>
      <c r="AC165" s="179">
        <f>(O165-D165)/D165</f>
        <v>-0.22535810838715417</v>
      </c>
      <c r="AD165" s="179">
        <f t="shared" si="147"/>
        <v>-0.52392238482475895</v>
      </c>
      <c r="AE165" s="179">
        <f t="shared" si="148"/>
        <v>-0.46110031841048821</v>
      </c>
      <c r="AF165" s="179">
        <f t="shared" si="149"/>
        <v>-0.29897882889757216</v>
      </c>
      <c r="AG165" s="179">
        <f t="shared" si="150"/>
        <v>-0.27461533062697524</v>
      </c>
      <c r="AH165" s="179">
        <f t="shared" si="151"/>
        <v>-0.20161082727237029</v>
      </c>
      <c r="AI165" s="179">
        <f t="shared" si="152"/>
        <v>-0.15250272597585626</v>
      </c>
      <c r="AJ165" s="279">
        <f t="shared" si="153"/>
        <v>3.1584762158040364E-3</v>
      </c>
      <c r="AK165" s="179">
        <f t="shared" ref="AK165" si="158">(W165-L165)/L165</f>
        <v>-2.9271437978635188E-2</v>
      </c>
      <c r="AL165" s="253">
        <f t="shared" ref="AL165" si="159">(X165-M165)/M165</f>
        <v>-0.12631051999241194</v>
      </c>
      <c r="AM165" s="199">
        <f>(Y165-B165)/B165</f>
        <v>-0.24658374814862019</v>
      </c>
      <c r="AN165" s="179">
        <f>(Z165-C165)/C165</f>
        <v>-0.13350443589598854</v>
      </c>
      <c r="AO165" s="253">
        <f>(AA165-D165)/D165</f>
        <v>-6.3448747639878567E-2</v>
      </c>
    </row>
    <row r="166" spans="1:41" s="94" customFormat="1" ht="17.25" customHeight="1" x14ac:dyDescent="0.35">
      <c r="A166" s="59" t="s">
        <v>32</v>
      </c>
      <c r="B166" s="93"/>
      <c r="C166" s="93"/>
    </row>
    <row r="167" spans="1:41" s="94" customFormat="1" ht="12" customHeight="1" x14ac:dyDescent="0.35">
      <c r="A167" s="180" t="s">
        <v>38</v>
      </c>
      <c r="B167" s="95"/>
      <c r="C167" s="95"/>
      <c r="D167" s="96"/>
      <c r="E167" s="96"/>
      <c r="F167" s="96"/>
      <c r="G167" s="96"/>
      <c r="H167" s="96"/>
      <c r="I167" s="96"/>
      <c r="J167" s="96"/>
      <c r="K167" s="96"/>
      <c r="L167" s="96"/>
      <c r="M167" s="96"/>
      <c r="N167" s="97"/>
      <c r="O167" s="96"/>
      <c r="P167" s="96"/>
      <c r="Q167" s="96"/>
      <c r="R167" s="96"/>
      <c r="S167" s="96"/>
      <c r="T167" s="96"/>
      <c r="U167" s="96"/>
      <c r="V167" s="96"/>
      <c r="W167" s="96"/>
      <c r="X167" s="96"/>
      <c r="Y167" s="96"/>
      <c r="Z167" s="96"/>
      <c r="AA167" s="96"/>
      <c r="AB167" s="96"/>
      <c r="AC167" s="96"/>
      <c r="AD167" s="96"/>
      <c r="AE167" s="97"/>
      <c r="AF167" s="98"/>
      <c r="AG167" s="98"/>
      <c r="AH167" s="98"/>
      <c r="AI167" s="98"/>
      <c r="AJ167" s="98"/>
      <c r="AK167" s="98"/>
      <c r="AL167" s="98"/>
      <c r="AM167" s="98"/>
      <c r="AN167" s="98"/>
      <c r="AO167" s="98"/>
    </row>
    <row r="168" spans="1:41" s="94" customFormat="1" ht="12" customHeight="1" x14ac:dyDescent="0.35">
      <c r="A168" s="180" t="s">
        <v>33</v>
      </c>
      <c r="B168" s="95"/>
      <c r="C168" s="95"/>
      <c r="D168" s="96"/>
      <c r="E168" s="96"/>
      <c r="F168" s="96"/>
      <c r="G168" s="96"/>
      <c r="H168" s="96"/>
      <c r="I168" s="96"/>
      <c r="J168" s="96"/>
      <c r="K168" s="96"/>
      <c r="L168" s="96"/>
      <c r="M168" s="96"/>
      <c r="N168" s="97"/>
      <c r="O168" s="96"/>
      <c r="P168" s="96"/>
      <c r="Q168" s="96"/>
      <c r="R168" s="96"/>
      <c r="S168" s="96"/>
      <c r="T168" s="96"/>
      <c r="U168" s="96"/>
      <c r="V168" s="96"/>
      <c r="W168" s="96"/>
      <c r="X168" s="96"/>
      <c r="Y168" s="96"/>
      <c r="Z168" s="96"/>
      <c r="AA168" s="96"/>
      <c r="AB168" s="96"/>
      <c r="AC168" s="96"/>
      <c r="AD168" s="96"/>
      <c r="AE168" s="97"/>
      <c r="AF168" s="98"/>
      <c r="AG168" s="98"/>
      <c r="AH168" s="98"/>
      <c r="AI168" s="98"/>
      <c r="AJ168" s="98"/>
      <c r="AK168" s="98"/>
      <c r="AL168" s="98"/>
      <c r="AM168" s="98"/>
      <c r="AN168" s="98"/>
      <c r="AO168" s="98"/>
    </row>
    <row r="169" spans="1:41" s="94" customFormat="1" ht="12" customHeight="1" x14ac:dyDescent="0.35">
      <c r="A169" s="106" t="s">
        <v>51</v>
      </c>
      <c r="B169" s="95"/>
      <c r="C169" s="95"/>
      <c r="D169" s="96"/>
      <c r="E169" s="96"/>
      <c r="F169" s="96"/>
      <c r="G169" s="96"/>
      <c r="H169" s="96"/>
      <c r="I169" s="96"/>
      <c r="J169" s="96"/>
      <c r="K169" s="96"/>
      <c r="L169" s="96"/>
      <c r="M169" s="96"/>
      <c r="N169" s="97"/>
      <c r="O169" s="96"/>
      <c r="P169" s="96"/>
      <c r="Q169" s="96"/>
      <c r="R169" s="96"/>
      <c r="S169" s="96"/>
      <c r="T169" s="96"/>
      <c r="U169" s="96"/>
      <c r="V169" s="96"/>
      <c r="W169" s="96"/>
      <c r="X169" s="96"/>
      <c r="Y169" s="96"/>
      <c r="Z169" s="96"/>
      <c r="AA169" s="96"/>
      <c r="AB169" s="96"/>
      <c r="AC169" s="96"/>
      <c r="AD169" s="96"/>
      <c r="AE169" s="97"/>
      <c r="AF169" s="98"/>
      <c r="AG169" s="98"/>
      <c r="AH169" s="98"/>
      <c r="AI169" s="98"/>
      <c r="AJ169" s="98"/>
      <c r="AK169" s="98"/>
      <c r="AL169" s="98"/>
      <c r="AM169" s="98"/>
      <c r="AN169" s="98"/>
      <c r="AO169" s="98"/>
    </row>
    <row r="170" spans="1:41" s="94" customFormat="1" ht="12" customHeight="1" x14ac:dyDescent="0.35">
      <c r="A170" s="285" t="s">
        <v>136</v>
      </c>
      <c r="B170" s="285"/>
      <c r="C170" s="285"/>
      <c r="D170" s="285"/>
      <c r="E170" s="96"/>
      <c r="F170" s="96"/>
      <c r="G170" s="96"/>
      <c r="H170" s="96"/>
      <c r="I170" s="96"/>
      <c r="J170" s="96"/>
      <c r="K170" s="96"/>
      <c r="L170" s="96"/>
      <c r="M170" s="96"/>
      <c r="N170" s="97"/>
      <c r="O170" s="96"/>
      <c r="P170" s="96"/>
      <c r="Q170" s="96"/>
      <c r="R170" s="96"/>
      <c r="S170" s="96"/>
      <c r="T170" s="96"/>
      <c r="U170" s="96"/>
      <c r="V170" s="96"/>
      <c r="W170" s="96"/>
      <c r="X170" s="96"/>
      <c r="Y170" s="96"/>
      <c r="Z170" s="96"/>
      <c r="AA170" s="96"/>
      <c r="AB170" s="96"/>
      <c r="AC170" s="96"/>
      <c r="AD170" s="96"/>
      <c r="AE170" s="97"/>
      <c r="AF170" s="98"/>
      <c r="AG170" s="98"/>
      <c r="AH170" s="98"/>
      <c r="AI170" s="98"/>
      <c r="AJ170" s="98"/>
      <c r="AK170" s="98"/>
      <c r="AL170" s="98"/>
      <c r="AM170" s="98"/>
      <c r="AN170" s="98"/>
      <c r="AO170" s="98"/>
    </row>
    <row r="171" spans="1:41" s="94" customFormat="1" ht="12" customHeight="1" x14ac:dyDescent="0.35">
      <c r="A171" s="106" t="s">
        <v>57</v>
      </c>
      <c r="B171" s="105"/>
      <c r="C171" s="105"/>
      <c r="D171" s="105"/>
      <c r="E171" s="105"/>
      <c r="F171" s="105"/>
      <c r="G171" s="105"/>
      <c r="H171" s="99"/>
      <c r="I171" s="99"/>
      <c r="J171" s="99"/>
      <c r="K171" s="99"/>
      <c r="L171" s="99"/>
      <c r="M171" s="99"/>
      <c r="N171" s="100"/>
      <c r="O171" s="99"/>
      <c r="P171" s="99"/>
      <c r="Q171" s="99"/>
      <c r="R171" s="99"/>
      <c r="S171" s="99"/>
      <c r="T171" s="99"/>
      <c r="U171" s="99"/>
      <c r="V171" s="99"/>
      <c r="W171" s="99"/>
      <c r="X171" s="99"/>
      <c r="Y171" s="99"/>
      <c r="Z171" s="99"/>
      <c r="AA171" s="99"/>
      <c r="AB171" s="99"/>
      <c r="AC171" s="99"/>
      <c r="AD171" s="99"/>
      <c r="AE171" s="97"/>
      <c r="AF171" s="101"/>
      <c r="AG171" s="101"/>
      <c r="AH171" s="101"/>
      <c r="AI171" s="101"/>
      <c r="AJ171" s="101"/>
      <c r="AK171" s="101"/>
      <c r="AL171" s="101"/>
      <c r="AM171" s="101"/>
      <c r="AN171" s="101"/>
      <c r="AO171" s="101"/>
    </row>
    <row r="172" spans="1:41" s="94" customFormat="1" ht="12" customHeight="1" x14ac:dyDescent="0.35">
      <c r="A172" s="89" t="s">
        <v>242</v>
      </c>
      <c r="B172" s="105"/>
      <c r="C172" s="105"/>
      <c r="D172" s="105"/>
      <c r="E172" s="105"/>
      <c r="F172" s="105"/>
      <c r="G172" s="105"/>
      <c r="H172" s="99"/>
      <c r="I172" s="99"/>
      <c r="J172" s="99"/>
      <c r="K172" s="99"/>
      <c r="L172" s="99"/>
      <c r="M172" s="99"/>
      <c r="N172" s="100"/>
      <c r="O172" s="99"/>
      <c r="P172" s="99"/>
      <c r="Q172" s="99"/>
      <c r="R172" s="99"/>
      <c r="S172" s="99"/>
      <c r="T172" s="99"/>
      <c r="U172" s="99"/>
      <c r="V172" s="99"/>
      <c r="W172" s="99"/>
      <c r="X172" s="99"/>
      <c r="Y172" s="99"/>
      <c r="Z172" s="99"/>
      <c r="AA172" s="99"/>
      <c r="AB172" s="99"/>
      <c r="AC172" s="99"/>
      <c r="AD172" s="99"/>
      <c r="AE172" s="97"/>
      <c r="AF172" s="101"/>
      <c r="AG172" s="101"/>
      <c r="AH172" s="101"/>
      <c r="AI172" s="101"/>
      <c r="AJ172" s="101"/>
      <c r="AK172" s="101"/>
      <c r="AL172" s="101"/>
      <c r="AM172" s="101"/>
      <c r="AN172" s="101"/>
      <c r="AO172" s="101"/>
    </row>
    <row r="173" spans="1:41" s="94" customFormat="1" ht="12" customHeight="1" x14ac:dyDescent="0.35">
      <c r="A173" s="180" t="s">
        <v>55</v>
      </c>
      <c r="B173" s="95"/>
      <c r="C173" s="95"/>
      <c r="D173" s="96"/>
      <c r="E173" s="96"/>
      <c r="F173" s="96"/>
      <c r="G173" s="96"/>
      <c r="H173" s="96"/>
      <c r="I173" s="96"/>
      <c r="J173" s="96"/>
      <c r="K173" s="96"/>
      <c r="L173" s="96"/>
      <c r="M173" s="96"/>
      <c r="N173" s="97"/>
      <c r="O173" s="96"/>
      <c r="P173" s="96"/>
      <c r="Q173" s="96"/>
      <c r="R173" s="96"/>
      <c r="S173" s="96"/>
      <c r="T173" s="96"/>
      <c r="U173" s="96"/>
      <c r="V173" s="96"/>
      <c r="W173" s="96"/>
      <c r="X173" s="96"/>
      <c r="Y173" s="96"/>
      <c r="Z173" s="96"/>
      <c r="AA173" s="96"/>
      <c r="AB173" s="96"/>
      <c r="AC173" s="96"/>
      <c r="AD173" s="96"/>
      <c r="AE173" s="97"/>
      <c r="AF173" s="98"/>
      <c r="AG173" s="98"/>
      <c r="AH173" s="98"/>
      <c r="AI173" s="98"/>
      <c r="AJ173" s="98"/>
      <c r="AK173" s="98"/>
      <c r="AL173" s="98"/>
      <c r="AM173" s="98"/>
      <c r="AN173" s="98"/>
      <c r="AO173" s="98"/>
    </row>
    <row r="174" spans="1:41" s="94" customFormat="1" ht="12" customHeight="1" x14ac:dyDescent="0.35">
      <c r="A174" s="89" t="s">
        <v>243</v>
      </c>
      <c r="B174" s="95"/>
      <c r="C174" s="95"/>
      <c r="D174" s="96"/>
      <c r="E174" s="96"/>
      <c r="F174" s="96"/>
      <c r="G174" s="96"/>
      <c r="H174" s="96"/>
      <c r="I174" s="96"/>
      <c r="J174" s="96"/>
      <c r="K174" s="96"/>
      <c r="L174" s="96"/>
      <c r="M174" s="96"/>
      <c r="N174" s="100"/>
      <c r="O174" s="96"/>
      <c r="P174" s="96"/>
      <c r="Q174" s="96"/>
      <c r="R174" s="96"/>
      <c r="S174" s="96"/>
      <c r="T174" s="96"/>
      <c r="U174" s="96"/>
      <c r="V174" s="96"/>
      <c r="W174" s="96"/>
      <c r="X174" s="96"/>
      <c r="Y174" s="96"/>
      <c r="Z174" s="96"/>
      <c r="AA174" s="96"/>
      <c r="AB174" s="96"/>
      <c r="AC174" s="96"/>
      <c r="AD174" s="96"/>
      <c r="AE174" s="97"/>
      <c r="AF174" s="102"/>
      <c r="AG174" s="102"/>
      <c r="AH174" s="102"/>
      <c r="AI174" s="102"/>
      <c r="AJ174" s="102"/>
      <c r="AK174" s="102"/>
      <c r="AL174" s="102"/>
      <c r="AM174" s="102"/>
      <c r="AN174" s="102"/>
      <c r="AO174" s="102"/>
    </row>
    <row r="175" spans="1:41" s="94" customFormat="1" ht="12" customHeight="1" x14ac:dyDescent="0.35">
      <c r="A175" s="59" t="s">
        <v>35</v>
      </c>
      <c r="B175" s="95"/>
      <c r="C175" s="95"/>
      <c r="D175" s="96"/>
      <c r="E175" s="96"/>
      <c r="F175" s="96"/>
      <c r="G175" s="96"/>
      <c r="H175" s="96"/>
      <c r="I175" s="96"/>
      <c r="J175" s="96"/>
      <c r="K175" s="96"/>
      <c r="L175" s="96"/>
      <c r="M175" s="96"/>
      <c r="N175" s="100"/>
      <c r="O175" s="96"/>
      <c r="P175" s="96"/>
      <c r="Q175" s="96"/>
      <c r="R175" s="96"/>
      <c r="S175" s="96"/>
      <c r="T175" s="96"/>
      <c r="U175" s="96"/>
      <c r="V175" s="96"/>
      <c r="W175" s="96"/>
      <c r="X175" s="96"/>
      <c r="Y175" s="96"/>
      <c r="Z175" s="96"/>
      <c r="AA175" s="96"/>
      <c r="AB175" s="96"/>
      <c r="AC175" s="96"/>
      <c r="AD175" s="96"/>
      <c r="AE175" s="97"/>
      <c r="AF175" s="102"/>
      <c r="AG175" s="102"/>
      <c r="AH175" s="102"/>
      <c r="AI175" s="102"/>
      <c r="AJ175" s="102"/>
      <c r="AK175" s="102"/>
      <c r="AL175" s="102"/>
      <c r="AM175" s="102"/>
      <c r="AN175" s="102"/>
      <c r="AO175" s="102"/>
    </row>
    <row r="176" spans="1:41" s="94" customFormat="1" ht="30" customHeight="1" x14ac:dyDescent="0.35">
      <c r="A176" s="66" t="s">
        <v>244</v>
      </c>
      <c r="B176" s="95"/>
      <c r="C176" s="95"/>
      <c r="D176" s="96"/>
      <c r="E176" s="96"/>
      <c r="F176" s="96"/>
      <c r="G176" s="96"/>
      <c r="H176" s="96"/>
      <c r="I176" s="96"/>
      <c r="J176" s="96"/>
      <c r="K176" s="96"/>
      <c r="L176" s="96"/>
      <c r="M176" s="96"/>
      <c r="N176" s="100"/>
      <c r="O176" s="96"/>
      <c r="P176" s="96"/>
      <c r="Q176" s="96"/>
      <c r="R176" s="96"/>
      <c r="S176" s="96"/>
      <c r="T176" s="96"/>
      <c r="U176" s="96"/>
      <c r="V176" s="96"/>
      <c r="W176" s="96"/>
      <c r="X176" s="96"/>
      <c r="Y176" s="96"/>
      <c r="Z176" s="96"/>
      <c r="AA176" s="96"/>
      <c r="AB176" s="96"/>
      <c r="AC176" s="96"/>
      <c r="AD176" s="96"/>
      <c r="AE176" s="97"/>
      <c r="AF176" s="102"/>
      <c r="AG176" s="102"/>
      <c r="AH176" s="102"/>
      <c r="AI176" s="102"/>
      <c r="AJ176" s="102"/>
      <c r="AK176" s="102"/>
      <c r="AL176" s="102"/>
      <c r="AM176" s="102"/>
      <c r="AN176" s="102"/>
      <c r="AO176" s="102"/>
    </row>
    <row r="177" spans="1:41" s="144" customFormat="1" ht="20.25" customHeight="1" x14ac:dyDescent="0.35">
      <c r="A177" s="186" t="s">
        <v>199</v>
      </c>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row>
    <row r="178" spans="1:41" s="192" customFormat="1" x14ac:dyDescent="0.35">
      <c r="A178" s="187"/>
      <c r="B178" s="291" t="s">
        <v>53</v>
      </c>
      <c r="C178" s="291"/>
      <c r="D178" s="291"/>
      <c r="E178" s="291"/>
      <c r="F178" s="291"/>
      <c r="G178" s="291"/>
      <c r="H178" s="291"/>
      <c r="I178" s="291"/>
      <c r="J178" s="291"/>
      <c r="K178" s="291"/>
      <c r="L178" s="291"/>
      <c r="M178" s="291"/>
      <c r="N178" s="292"/>
      <c r="O178" s="293" t="s">
        <v>54</v>
      </c>
      <c r="P178" s="291"/>
      <c r="Q178" s="291"/>
      <c r="R178" s="291"/>
      <c r="S178" s="291"/>
      <c r="T178" s="291"/>
      <c r="U178" s="291"/>
      <c r="V178" s="291"/>
      <c r="W178" s="291"/>
      <c r="X178" s="291"/>
      <c r="Y178" s="291"/>
      <c r="Z178" s="291"/>
      <c r="AA178" s="291"/>
      <c r="AB178" s="292"/>
      <c r="AC178" s="293" t="s">
        <v>60</v>
      </c>
      <c r="AD178" s="291"/>
      <c r="AE178" s="291"/>
      <c r="AF178" s="291"/>
      <c r="AG178" s="291"/>
      <c r="AH178" s="291"/>
      <c r="AI178" s="291"/>
      <c r="AJ178" s="291"/>
      <c r="AK178" s="291"/>
      <c r="AL178" s="291"/>
      <c r="AM178" s="291"/>
      <c r="AN178" s="291"/>
      <c r="AO178" s="291"/>
    </row>
    <row r="179" spans="1:41" s="192" customFormat="1" ht="44.15" customHeight="1" x14ac:dyDescent="0.35">
      <c r="A179" s="147" t="s">
        <v>28</v>
      </c>
      <c r="B179" s="55" t="s">
        <v>157</v>
      </c>
      <c r="C179" s="55" t="s">
        <v>158</v>
      </c>
      <c r="D179" s="55" t="s">
        <v>159</v>
      </c>
      <c r="E179" s="55" t="s">
        <v>160</v>
      </c>
      <c r="F179" s="55" t="s">
        <v>161</v>
      </c>
      <c r="G179" s="55" t="s">
        <v>162</v>
      </c>
      <c r="H179" s="55" t="s">
        <v>163</v>
      </c>
      <c r="I179" s="55" t="s">
        <v>164</v>
      </c>
      <c r="J179" s="55" t="s">
        <v>165</v>
      </c>
      <c r="K179" s="55" t="s">
        <v>166</v>
      </c>
      <c r="L179" s="55" t="s">
        <v>167</v>
      </c>
      <c r="M179" s="55" t="s">
        <v>168</v>
      </c>
      <c r="N179" s="55" t="s">
        <v>153</v>
      </c>
      <c r="O179" s="55" t="s">
        <v>169</v>
      </c>
      <c r="P179" s="55" t="s">
        <v>170</v>
      </c>
      <c r="Q179" s="55" t="s">
        <v>171</v>
      </c>
      <c r="R179" s="55" t="s">
        <v>172</v>
      </c>
      <c r="S179" s="55" t="s">
        <v>173</v>
      </c>
      <c r="T179" s="55" t="s">
        <v>174</v>
      </c>
      <c r="U179" s="55" t="s">
        <v>175</v>
      </c>
      <c r="V179" s="55" t="s">
        <v>176</v>
      </c>
      <c r="W179" s="55" t="s">
        <v>177</v>
      </c>
      <c r="X179" s="55" t="s">
        <v>178</v>
      </c>
      <c r="Y179" s="55" t="s">
        <v>179</v>
      </c>
      <c r="Z179" s="55" t="s">
        <v>180</v>
      </c>
      <c r="AA179" s="55" t="s">
        <v>181</v>
      </c>
      <c r="AB179" s="55" t="s">
        <v>154</v>
      </c>
      <c r="AC179" s="55" t="s">
        <v>61</v>
      </c>
      <c r="AD179" s="55" t="s">
        <v>62</v>
      </c>
      <c r="AE179" s="55" t="s">
        <v>63</v>
      </c>
      <c r="AF179" s="55" t="s">
        <v>64</v>
      </c>
      <c r="AG179" s="55" t="s">
        <v>65</v>
      </c>
      <c r="AH179" s="55" t="s">
        <v>66</v>
      </c>
      <c r="AI179" s="55" t="s">
        <v>67</v>
      </c>
      <c r="AJ179" s="55" t="s">
        <v>68</v>
      </c>
      <c r="AK179" s="55" t="s">
        <v>69</v>
      </c>
      <c r="AL179" s="55" t="s">
        <v>70</v>
      </c>
      <c r="AM179" s="55" t="s">
        <v>71</v>
      </c>
      <c r="AN179" s="55" t="s">
        <v>72</v>
      </c>
      <c r="AO179" s="143" t="s">
        <v>73</v>
      </c>
    </row>
    <row r="180" spans="1:41" s="193" customFormat="1" x14ac:dyDescent="0.35">
      <c r="A180" s="172" t="s">
        <v>40</v>
      </c>
      <c r="B180" s="195">
        <v>1634155</v>
      </c>
      <c r="C180" s="195">
        <v>1374537</v>
      </c>
      <c r="D180" s="174">
        <v>1602608</v>
      </c>
      <c r="E180" s="174">
        <v>1684977</v>
      </c>
      <c r="F180" s="174">
        <v>1725972</v>
      </c>
      <c r="G180" s="174">
        <v>1613111</v>
      </c>
      <c r="H180" s="174">
        <v>1684277</v>
      </c>
      <c r="I180" s="174">
        <v>1562609</v>
      </c>
      <c r="J180" s="174">
        <v>1635626</v>
      </c>
      <c r="K180" s="174">
        <v>1794964</v>
      </c>
      <c r="L180" s="174">
        <v>1672790</v>
      </c>
      <c r="M180" s="174">
        <v>1531611</v>
      </c>
      <c r="N180" s="174">
        <f t="shared" ref="N180:N184" si="160">SUM(B180:M180)/12</f>
        <v>1626436.4166666667</v>
      </c>
      <c r="O180" s="174">
        <v>1452509</v>
      </c>
      <c r="P180" s="174">
        <v>1230913</v>
      </c>
      <c r="Q180" s="174">
        <v>1367053</v>
      </c>
      <c r="R180" s="174">
        <v>1587066</v>
      </c>
      <c r="S180" s="174">
        <v>1608362</v>
      </c>
      <c r="T180" s="174">
        <v>1582641</v>
      </c>
      <c r="U180" s="174">
        <v>1682613</v>
      </c>
      <c r="V180" s="174">
        <v>1796994</v>
      </c>
      <c r="W180" s="174">
        <v>1702746</v>
      </c>
      <c r="X180" s="174">
        <v>1611813</v>
      </c>
      <c r="Y180" s="174">
        <v>1605305</v>
      </c>
      <c r="Z180" s="174">
        <v>1490212</v>
      </c>
      <c r="AA180" s="174">
        <v>1866372</v>
      </c>
      <c r="AB180" s="176">
        <f t="shared" ref="AB180:AB184" si="161">SUM(O180:AA180)/13</f>
        <v>1583430.6923076923</v>
      </c>
      <c r="AC180" s="132">
        <f t="shared" ref="AC180" si="162">(O180-D180)/D180</f>
        <v>-9.3659210486906341E-2</v>
      </c>
      <c r="AD180" s="132">
        <f t="shared" ref="AD180:AD184" si="163">(P180-E180)/E180</f>
        <v>-0.26947786230909976</v>
      </c>
      <c r="AE180" s="132">
        <f t="shared" ref="AE180:AE184" si="164">(Q180-F180)/F180</f>
        <v>-0.20795180918346301</v>
      </c>
      <c r="AF180" s="132">
        <f t="shared" ref="AF180:AF184" si="165">(R180-G180)/G180</f>
        <v>-1.6145820095455305E-2</v>
      </c>
      <c r="AG180" s="132">
        <f t="shared" ref="AG180:AG184" si="166">(S180-H180)/H180</f>
        <v>-4.5072752284808261E-2</v>
      </c>
      <c r="AH180" s="132">
        <f t="shared" ref="AH180:AH184" si="167">(T180-I180)/I180</f>
        <v>1.2819585705701171E-2</v>
      </c>
      <c r="AI180" s="132">
        <f t="shared" ref="AI180:AI184" si="168">(U180-J180)/J180</f>
        <v>2.872722737349492E-2</v>
      </c>
      <c r="AJ180" s="126">
        <f t="shared" ref="AJ180:AJ184" si="169">(V180-K180)/K180</f>
        <v>1.1309419018988682E-3</v>
      </c>
      <c r="AK180" s="132">
        <f t="shared" ref="AK180" si="170">(W180-L180)/L180</f>
        <v>1.7907806718117637E-2</v>
      </c>
      <c r="AL180" s="132">
        <f t="shared" ref="AL180" si="171">(X180-M180)/M180</f>
        <v>5.2364471135294799E-2</v>
      </c>
      <c r="AM180" s="132">
        <f>(Y180-B180)/B180</f>
        <v>-1.7654384070054555E-2</v>
      </c>
      <c r="AN180" s="132">
        <f>(Z180-C180)/C180</f>
        <v>8.4155610216385596E-2</v>
      </c>
      <c r="AO180" s="133">
        <f>(AA180-D180)/D180</f>
        <v>0.1645842277088346</v>
      </c>
    </row>
    <row r="181" spans="1:41" s="193" customFormat="1" x14ac:dyDescent="0.35">
      <c r="A181" s="172" t="s">
        <v>41</v>
      </c>
      <c r="B181" s="196">
        <v>1.7807368334093155E-3</v>
      </c>
      <c r="C181" s="196">
        <v>1.9701179378947237E-3</v>
      </c>
      <c r="D181" s="126">
        <v>1.9374669289058833E-3</v>
      </c>
      <c r="E181" s="126">
        <v>1.8486899227704592E-3</v>
      </c>
      <c r="F181" s="126">
        <v>1.9171805799862338E-3</v>
      </c>
      <c r="G181" s="126">
        <v>1.8721588284997127E-3</v>
      </c>
      <c r="H181" s="126">
        <v>1.9682035674654466E-3</v>
      </c>
      <c r="I181" s="126">
        <v>2.0427374986320954E-3</v>
      </c>
      <c r="J181" s="126">
        <v>1.84394231933217E-3</v>
      </c>
      <c r="K181" s="126">
        <v>1.9354148606880138E-3</v>
      </c>
      <c r="L181" s="126">
        <v>1.9111783308125945E-3</v>
      </c>
      <c r="M181" s="126">
        <v>1.9822265575266825E-3</v>
      </c>
      <c r="N181" s="126">
        <f>((B180*B181)+(C180*C181)+(D180*D181)+(E180*E181)+(F180*F181)+(G180*G181)+(H180*H181)+(I180*I181)+(J180*J181)+(K180*K181)+(L180*L181)+(M180*M181))/SUM(B180:M180)</f>
        <v>1.9161011366516684E-3</v>
      </c>
      <c r="O181" s="154">
        <v>0.19232858453889098</v>
      </c>
      <c r="P181" s="154">
        <v>0.469826868348941</v>
      </c>
      <c r="Q181" s="154">
        <v>0.42689932284995535</v>
      </c>
      <c r="R181" s="154">
        <v>0.40275703719946115</v>
      </c>
      <c r="S181" s="154">
        <v>0.35589997774132937</v>
      </c>
      <c r="T181" s="154">
        <v>0.3186445946996192</v>
      </c>
      <c r="U181" s="154">
        <v>0.33199137294196585</v>
      </c>
      <c r="V181" s="154">
        <v>0.31353081868943355</v>
      </c>
      <c r="W181" s="154">
        <v>0.3173227245872256</v>
      </c>
      <c r="X181" s="154">
        <v>0.34242930166216551</v>
      </c>
      <c r="Y181" s="154">
        <v>0.38229682209922727</v>
      </c>
      <c r="Z181" s="154">
        <v>0.37000104683092072</v>
      </c>
      <c r="AA181" s="154">
        <v>0.37309121654203986</v>
      </c>
      <c r="AB181" s="132">
        <f>((O180*O181)+(P180*P181)+(Q180*Q181)+(R180*R181)+(S180*S181)+(T180*T181)+(U180*U181)+(V180*V181)+(W180*W181)+(X180*X181)+(Y180*Y181)+(Z180*Z181)+(AA180*AA181))/SUM(O180:AA180)</f>
        <v>0.35137313095096001</v>
      </c>
      <c r="AC181" s="132" t="s">
        <v>56</v>
      </c>
      <c r="AD181" s="132" t="s">
        <v>56</v>
      </c>
      <c r="AE181" s="132" t="s">
        <v>56</v>
      </c>
      <c r="AF181" s="132" t="s">
        <v>56</v>
      </c>
      <c r="AG181" s="132" t="s">
        <v>56</v>
      </c>
      <c r="AH181" s="132" t="s">
        <v>56</v>
      </c>
      <c r="AI181" s="132" t="s">
        <v>56</v>
      </c>
      <c r="AJ181" s="132" t="s">
        <v>56</v>
      </c>
      <c r="AK181" s="132" t="s">
        <v>56</v>
      </c>
      <c r="AL181" s="132" t="s">
        <v>56</v>
      </c>
      <c r="AM181" s="132" t="s">
        <v>56</v>
      </c>
      <c r="AN181" s="132" t="s">
        <v>56</v>
      </c>
      <c r="AO181" s="133" t="s">
        <v>56</v>
      </c>
    </row>
    <row r="182" spans="1:41" s="193" customFormat="1" x14ac:dyDescent="0.35">
      <c r="A182" s="172" t="s">
        <v>29</v>
      </c>
      <c r="B182" s="195">
        <v>90140</v>
      </c>
      <c r="C182" s="195">
        <v>75884</v>
      </c>
      <c r="D182" s="174">
        <v>87528</v>
      </c>
      <c r="E182" s="174">
        <v>93300</v>
      </c>
      <c r="F182" s="174">
        <v>97423</v>
      </c>
      <c r="G182" s="174">
        <v>89459</v>
      </c>
      <c r="H182" s="174">
        <v>95111</v>
      </c>
      <c r="I182" s="174">
        <v>84642</v>
      </c>
      <c r="J182" s="174">
        <v>91677</v>
      </c>
      <c r="K182" s="174">
        <v>100464</v>
      </c>
      <c r="L182" s="174">
        <v>91863</v>
      </c>
      <c r="M182" s="174">
        <v>79845</v>
      </c>
      <c r="N182" s="174">
        <f t="shared" si="160"/>
        <v>89778</v>
      </c>
      <c r="O182" s="174">
        <v>86554</v>
      </c>
      <c r="P182" s="174">
        <v>86841</v>
      </c>
      <c r="Q182" s="174">
        <v>91653</v>
      </c>
      <c r="R182" s="174">
        <v>103940</v>
      </c>
      <c r="S182" s="174">
        <v>102672</v>
      </c>
      <c r="T182" s="174">
        <v>99118</v>
      </c>
      <c r="U182" s="174">
        <v>110931</v>
      </c>
      <c r="V182" s="174">
        <v>112366</v>
      </c>
      <c r="W182" s="174">
        <v>109326</v>
      </c>
      <c r="X182" s="174">
        <v>104901</v>
      </c>
      <c r="Y182" s="174">
        <v>114677</v>
      </c>
      <c r="Z182" s="174">
        <v>106642</v>
      </c>
      <c r="AA182" s="174">
        <v>129214</v>
      </c>
      <c r="AB182" s="176">
        <f t="shared" si="161"/>
        <v>104525.76923076923</v>
      </c>
      <c r="AC182" s="132">
        <f>(O182-D182)/D182</f>
        <v>-1.1127867653779362E-2</v>
      </c>
      <c r="AD182" s="132">
        <f t="shared" si="163"/>
        <v>-6.9228295819935698E-2</v>
      </c>
      <c r="AE182" s="132">
        <f t="shared" si="164"/>
        <v>-5.9226260739250483E-2</v>
      </c>
      <c r="AF182" s="132">
        <f t="shared" si="165"/>
        <v>0.16187303681015885</v>
      </c>
      <c r="AG182" s="132">
        <f t="shared" si="166"/>
        <v>7.9496588196948825E-2</v>
      </c>
      <c r="AH182" s="132">
        <f t="shared" si="167"/>
        <v>0.17102620448477115</v>
      </c>
      <c r="AI182" s="132">
        <f t="shared" si="168"/>
        <v>0.21001996138617102</v>
      </c>
      <c r="AJ182" s="132">
        <f t="shared" si="169"/>
        <v>0.1184702978181239</v>
      </c>
      <c r="AK182" s="132">
        <f t="shared" ref="AK182" si="172">(W182-L182)/L182</f>
        <v>0.19009829855328042</v>
      </c>
      <c r="AL182" s="132">
        <f t="shared" ref="AL182" si="173">(X182-M182)/M182</f>
        <v>0.31380800300582379</v>
      </c>
      <c r="AM182" s="132">
        <f>(Y182-B182)/B182</f>
        <v>0.27220989571777238</v>
      </c>
      <c r="AN182" s="132">
        <f>(Z182-C182)/C182</f>
        <v>0.40532918665331297</v>
      </c>
      <c r="AO182" s="133">
        <f>(AA182-D182)/D182</f>
        <v>0.47625902568320994</v>
      </c>
    </row>
    <row r="183" spans="1:41" s="193" customFormat="1" x14ac:dyDescent="0.35">
      <c r="A183" s="172" t="s">
        <v>42</v>
      </c>
      <c r="B183" s="196">
        <v>0</v>
      </c>
      <c r="C183" s="196">
        <v>0</v>
      </c>
      <c r="D183" s="126">
        <v>0</v>
      </c>
      <c r="E183" s="126">
        <v>0</v>
      </c>
      <c r="F183" s="126">
        <v>0</v>
      </c>
      <c r="G183" s="126">
        <v>0</v>
      </c>
      <c r="H183" s="126">
        <v>0</v>
      </c>
      <c r="I183" s="126">
        <v>0</v>
      </c>
      <c r="J183" s="126">
        <v>0</v>
      </c>
      <c r="K183" s="126">
        <v>0</v>
      </c>
      <c r="L183" s="126">
        <v>0</v>
      </c>
      <c r="M183" s="126">
        <v>0</v>
      </c>
      <c r="N183" s="126">
        <f>((B182*B183)+(C182*C183)+(D182*D183)+(E182*E183)+(F182*F183)+(G182*G183)+(H182*H183)+(I182*I183)+(J182*J183)+(K182*K183)+(L182*L183)+(M182*M183))/SUM(B182:M182)</f>
        <v>0</v>
      </c>
      <c r="O183" s="132">
        <v>0.22704900986667284</v>
      </c>
      <c r="P183" s="132">
        <v>0.5653550742160961</v>
      </c>
      <c r="Q183" s="132">
        <v>0.5450667190381111</v>
      </c>
      <c r="R183" s="132">
        <v>0.50142389840292478</v>
      </c>
      <c r="S183" s="132">
        <v>0.45390174536387717</v>
      </c>
      <c r="T183" s="132">
        <v>0.41880384995661735</v>
      </c>
      <c r="U183" s="132">
        <v>0.4179715318531339</v>
      </c>
      <c r="V183" s="132">
        <v>0.42556467258779346</v>
      </c>
      <c r="W183" s="132">
        <v>0.43523955875089182</v>
      </c>
      <c r="X183" s="132">
        <v>0.45194040094946664</v>
      </c>
      <c r="Y183" s="132">
        <v>0.49794640599248324</v>
      </c>
      <c r="Z183" s="132">
        <v>0.47856379287710282</v>
      </c>
      <c r="AA183" s="132">
        <v>0.46200876066060953</v>
      </c>
      <c r="AB183" s="132">
        <f>((O182*O183)+(P182*P183)+(Q182*Q183)+(R182*R183)+(S182*S183)+(T182*T183)+(U182*U183)+(V182*V183)+(W182*W183)+(X182*X183)+(Y182*Y183)+(Z182*Z183)+(AA182*AA183))/SUM(O182:AA182)</f>
        <v>0.4532927102996317</v>
      </c>
      <c r="AC183" s="132" t="s">
        <v>56</v>
      </c>
      <c r="AD183" s="132" t="s">
        <v>56</v>
      </c>
      <c r="AE183" s="132" t="s">
        <v>56</v>
      </c>
      <c r="AF183" s="132" t="s">
        <v>56</v>
      </c>
      <c r="AG183" s="132" t="s">
        <v>56</v>
      </c>
      <c r="AH183" s="132" t="s">
        <v>56</v>
      </c>
      <c r="AI183" s="132" t="s">
        <v>56</v>
      </c>
      <c r="AJ183" s="132" t="s">
        <v>56</v>
      </c>
      <c r="AK183" s="132" t="s">
        <v>56</v>
      </c>
      <c r="AL183" s="132" t="s">
        <v>56</v>
      </c>
      <c r="AM183" s="132" t="s">
        <v>56</v>
      </c>
      <c r="AN183" s="132" t="s">
        <v>56</v>
      </c>
      <c r="AO183" s="133" t="s">
        <v>56</v>
      </c>
    </row>
    <row r="184" spans="1:41" s="193" customFormat="1" x14ac:dyDescent="0.35">
      <c r="A184" s="249" t="s">
        <v>31</v>
      </c>
      <c r="B184" s="262">
        <v>450281</v>
      </c>
      <c r="C184" s="262">
        <v>366526</v>
      </c>
      <c r="D184" s="251">
        <v>421406</v>
      </c>
      <c r="E184" s="251">
        <v>448029</v>
      </c>
      <c r="F184" s="251">
        <v>462224</v>
      </c>
      <c r="G184" s="251">
        <v>431613</v>
      </c>
      <c r="H184" s="251">
        <v>455839</v>
      </c>
      <c r="I184" s="251">
        <v>417974</v>
      </c>
      <c r="J184" s="251">
        <v>443437</v>
      </c>
      <c r="K184" s="251">
        <v>963796</v>
      </c>
      <c r="L184" s="251">
        <v>1001850</v>
      </c>
      <c r="M184" s="251">
        <v>498850</v>
      </c>
      <c r="N184" s="251">
        <f t="shared" si="160"/>
        <v>530152.08333333337</v>
      </c>
      <c r="O184" s="251">
        <v>310328</v>
      </c>
      <c r="P184" s="251">
        <v>180137</v>
      </c>
      <c r="Q184" s="251">
        <v>226060</v>
      </c>
      <c r="R184" s="251">
        <v>294459</v>
      </c>
      <c r="S184" s="251">
        <v>320807</v>
      </c>
      <c r="T184" s="251">
        <v>322966</v>
      </c>
      <c r="U184" s="251">
        <v>362135</v>
      </c>
      <c r="V184" s="251">
        <v>957021</v>
      </c>
      <c r="W184" s="251">
        <v>811715</v>
      </c>
      <c r="X184" s="251">
        <v>398803</v>
      </c>
      <c r="Y184" s="251">
        <v>339172</v>
      </c>
      <c r="Z184" s="251">
        <v>322450</v>
      </c>
      <c r="AA184" s="251">
        <v>390900</v>
      </c>
      <c r="AB184" s="252">
        <f t="shared" si="161"/>
        <v>402842.53846153844</v>
      </c>
      <c r="AC184" s="179">
        <f>(O184-D184)/D184</f>
        <v>-0.26358903290413521</v>
      </c>
      <c r="AD184" s="179">
        <f t="shared" si="163"/>
        <v>-0.5979345087036777</v>
      </c>
      <c r="AE184" s="179">
        <f t="shared" si="164"/>
        <v>-0.51092976565474746</v>
      </c>
      <c r="AF184" s="179">
        <f t="shared" si="165"/>
        <v>-0.31777078076888321</v>
      </c>
      <c r="AG184" s="179">
        <f t="shared" si="166"/>
        <v>-0.29622739607624621</v>
      </c>
      <c r="AH184" s="179">
        <f t="shared" si="167"/>
        <v>-0.22730600467971693</v>
      </c>
      <c r="AI184" s="179">
        <f t="shared" si="168"/>
        <v>-0.18334509749975758</v>
      </c>
      <c r="AJ184" s="279">
        <f t="shared" si="169"/>
        <v>-7.0294958684202881E-3</v>
      </c>
      <c r="AK184" s="179">
        <f t="shared" ref="AK184" si="174">(W184-L184)/L184</f>
        <v>-0.189783899785397</v>
      </c>
      <c r="AL184" s="253">
        <f t="shared" ref="AL184" si="175">(X184-M184)/M184</f>
        <v>-0.20055527713741605</v>
      </c>
      <c r="AM184" s="199">
        <f>(Y184-B184)/B184</f>
        <v>-0.24675480422225232</v>
      </c>
      <c r="AN184" s="179">
        <f>(Z184-C184)/C184</f>
        <v>-0.12025340630678315</v>
      </c>
      <c r="AO184" s="253">
        <f>(AA184-D184)/D184</f>
        <v>-7.2390995856727244E-2</v>
      </c>
    </row>
    <row r="185" spans="1:41" s="94" customFormat="1" ht="17.25" customHeight="1" x14ac:dyDescent="0.35">
      <c r="A185" s="59" t="s">
        <v>32</v>
      </c>
      <c r="B185" s="93"/>
      <c r="C185" s="93"/>
      <c r="AN185" s="98"/>
      <c r="AO185" s="98"/>
    </row>
    <row r="186" spans="1:41" s="94" customFormat="1" ht="12" customHeight="1" x14ac:dyDescent="0.35">
      <c r="A186" s="106" t="s">
        <v>38</v>
      </c>
      <c r="B186" s="95"/>
      <c r="C186" s="95"/>
      <c r="D186" s="96"/>
      <c r="E186" s="96"/>
      <c r="F186" s="96"/>
      <c r="G186" s="96"/>
      <c r="H186" s="96"/>
      <c r="I186" s="96"/>
      <c r="J186" s="96"/>
      <c r="K186" s="96"/>
      <c r="L186" s="96"/>
      <c r="M186" s="96"/>
      <c r="N186" s="97"/>
      <c r="O186" s="96"/>
      <c r="P186" s="96"/>
      <c r="Q186" s="96"/>
      <c r="R186" s="96"/>
      <c r="S186" s="96"/>
      <c r="T186" s="96"/>
      <c r="U186" s="96"/>
      <c r="V186" s="96"/>
      <c r="W186" s="96"/>
      <c r="X186" s="96"/>
      <c r="Y186" s="96"/>
      <c r="Z186" s="96"/>
      <c r="AA186" s="96"/>
      <c r="AB186" s="96"/>
      <c r="AC186" s="96"/>
      <c r="AD186" s="96"/>
      <c r="AE186" s="97"/>
      <c r="AF186" s="98"/>
      <c r="AG186" s="98"/>
      <c r="AH186" s="98"/>
      <c r="AI186" s="98"/>
      <c r="AJ186" s="98"/>
      <c r="AK186" s="98"/>
      <c r="AL186" s="98"/>
      <c r="AM186" s="98"/>
      <c r="AN186" s="98"/>
      <c r="AO186" s="98"/>
    </row>
    <row r="187" spans="1:41" s="94" customFormat="1" ht="12" customHeight="1" x14ac:dyDescent="0.35">
      <c r="A187" s="106" t="s">
        <v>33</v>
      </c>
      <c r="B187" s="95"/>
      <c r="C187" s="95"/>
      <c r="D187" s="96"/>
      <c r="E187" s="96"/>
      <c r="F187" s="96"/>
      <c r="G187" s="96"/>
      <c r="H187" s="96"/>
      <c r="I187" s="96"/>
      <c r="J187" s="96"/>
      <c r="K187" s="96"/>
      <c r="L187" s="96"/>
      <c r="M187" s="96"/>
      <c r="N187" s="97"/>
      <c r="O187" s="96"/>
      <c r="P187" s="96"/>
      <c r="Q187" s="96"/>
      <c r="R187" s="96"/>
      <c r="S187" s="96"/>
      <c r="T187" s="96"/>
      <c r="U187" s="96"/>
      <c r="V187" s="96"/>
      <c r="W187" s="96"/>
      <c r="X187" s="96"/>
      <c r="Y187" s="96"/>
      <c r="Z187" s="96"/>
      <c r="AA187" s="96"/>
      <c r="AB187" s="96"/>
      <c r="AC187" s="96"/>
      <c r="AD187" s="96"/>
      <c r="AE187" s="97"/>
      <c r="AF187" s="98"/>
      <c r="AG187" s="98"/>
      <c r="AH187" s="98"/>
      <c r="AI187" s="98"/>
      <c r="AJ187" s="98"/>
      <c r="AK187" s="98"/>
      <c r="AL187" s="98"/>
      <c r="AM187" s="98"/>
      <c r="AN187" s="98"/>
      <c r="AO187" s="98"/>
    </row>
    <row r="188" spans="1:41" s="94" customFormat="1" ht="12" customHeight="1" x14ac:dyDescent="0.35">
      <c r="A188" s="106" t="s">
        <v>51</v>
      </c>
      <c r="B188" s="95"/>
      <c r="C188" s="95"/>
      <c r="D188" s="96"/>
      <c r="E188" s="96"/>
      <c r="F188" s="96"/>
      <c r="G188" s="96"/>
      <c r="H188" s="96"/>
      <c r="I188" s="96"/>
      <c r="J188" s="96"/>
      <c r="K188" s="96"/>
      <c r="L188" s="96"/>
      <c r="M188" s="96"/>
      <c r="N188" s="97"/>
      <c r="O188" s="96"/>
      <c r="P188" s="96"/>
      <c r="Q188" s="96"/>
      <c r="R188" s="96"/>
      <c r="S188" s="96"/>
      <c r="T188" s="96"/>
      <c r="U188" s="96"/>
      <c r="V188" s="96"/>
      <c r="W188" s="96"/>
      <c r="X188" s="96"/>
      <c r="Y188" s="96"/>
      <c r="Z188" s="96"/>
      <c r="AA188" s="96"/>
      <c r="AB188" s="96"/>
      <c r="AC188" s="96"/>
      <c r="AD188" s="96"/>
      <c r="AE188" s="97"/>
      <c r="AF188" s="98"/>
      <c r="AG188" s="98"/>
      <c r="AH188" s="98"/>
      <c r="AI188" s="98"/>
      <c r="AJ188" s="98"/>
      <c r="AK188" s="98"/>
      <c r="AL188" s="98"/>
      <c r="AM188" s="98"/>
      <c r="AN188" s="98"/>
      <c r="AO188" s="98"/>
    </row>
    <row r="189" spans="1:41" s="94" customFormat="1" ht="12" customHeight="1" x14ac:dyDescent="0.35">
      <c r="A189" s="285" t="s">
        <v>136</v>
      </c>
      <c r="B189" s="285"/>
      <c r="C189" s="285"/>
      <c r="D189" s="285"/>
      <c r="E189" s="96"/>
      <c r="F189" s="96"/>
      <c r="G189" s="96"/>
      <c r="H189" s="96"/>
      <c r="I189" s="96"/>
      <c r="J189" s="96"/>
      <c r="K189" s="96"/>
      <c r="L189" s="96"/>
      <c r="M189" s="96"/>
      <c r="N189" s="97"/>
      <c r="O189" s="96"/>
      <c r="P189" s="96"/>
      <c r="Q189" s="96"/>
      <c r="R189" s="96"/>
      <c r="S189" s="96"/>
      <c r="T189" s="96"/>
      <c r="U189" s="96"/>
      <c r="V189" s="96"/>
      <c r="W189" s="96"/>
      <c r="X189" s="96"/>
      <c r="Y189" s="96"/>
      <c r="Z189" s="96"/>
      <c r="AA189" s="96"/>
      <c r="AB189" s="96"/>
      <c r="AC189" s="96"/>
      <c r="AD189" s="96"/>
      <c r="AE189" s="97"/>
      <c r="AF189" s="98"/>
      <c r="AG189" s="98"/>
      <c r="AH189" s="98"/>
      <c r="AI189" s="98"/>
      <c r="AJ189" s="98"/>
      <c r="AK189" s="98"/>
      <c r="AL189" s="98"/>
      <c r="AM189" s="98"/>
      <c r="AN189" s="101"/>
      <c r="AO189" s="101"/>
    </row>
    <row r="190" spans="1:41" s="94" customFormat="1" ht="12" customHeight="1" x14ac:dyDescent="0.35">
      <c r="A190" s="106" t="s">
        <v>57</v>
      </c>
      <c r="B190" s="105"/>
      <c r="C190" s="105"/>
      <c r="D190" s="105"/>
      <c r="E190" s="105"/>
      <c r="F190" s="105"/>
      <c r="G190" s="105"/>
      <c r="H190" s="99"/>
      <c r="I190" s="99"/>
      <c r="J190" s="99"/>
      <c r="K190" s="99"/>
      <c r="L190" s="99"/>
      <c r="M190" s="99"/>
      <c r="N190" s="100"/>
      <c r="O190" s="99"/>
      <c r="P190" s="99"/>
      <c r="Q190" s="99"/>
      <c r="R190" s="99"/>
      <c r="S190" s="99"/>
      <c r="T190" s="99"/>
      <c r="U190" s="99"/>
      <c r="V190" s="99"/>
      <c r="W190" s="99"/>
      <c r="X190" s="99"/>
      <c r="Y190" s="99"/>
      <c r="Z190" s="99"/>
      <c r="AA190" s="99"/>
      <c r="AB190" s="99"/>
      <c r="AC190" s="99"/>
      <c r="AD190" s="99"/>
      <c r="AE190" s="97"/>
      <c r="AF190" s="101"/>
      <c r="AG190" s="101"/>
      <c r="AH190" s="101"/>
      <c r="AI190" s="101"/>
      <c r="AJ190" s="101"/>
      <c r="AK190" s="101"/>
      <c r="AL190" s="101"/>
      <c r="AM190" s="101"/>
      <c r="AN190" s="98"/>
      <c r="AO190" s="98"/>
    </row>
    <row r="191" spans="1:41" s="94" customFormat="1" ht="12" customHeight="1" x14ac:dyDescent="0.35">
      <c r="A191" s="89" t="s">
        <v>242</v>
      </c>
      <c r="B191" s="105"/>
      <c r="C191" s="105"/>
      <c r="D191" s="105"/>
      <c r="E191" s="105"/>
      <c r="F191" s="105"/>
      <c r="G191" s="105"/>
      <c r="H191" s="99"/>
      <c r="I191" s="99"/>
      <c r="J191" s="99"/>
      <c r="K191" s="99"/>
      <c r="L191" s="99"/>
      <c r="M191" s="99"/>
      <c r="N191" s="100"/>
      <c r="O191" s="99"/>
      <c r="P191" s="99"/>
      <c r="Q191" s="99"/>
      <c r="R191" s="99"/>
      <c r="S191" s="99"/>
      <c r="T191" s="99"/>
      <c r="U191" s="99"/>
      <c r="V191" s="99"/>
      <c r="W191" s="99"/>
      <c r="X191" s="99"/>
      <c r="Y191" s="99"/>
      <c r="Z191" s="99"/>
      <c r="AA191" s="99"/>
      <c r="AB191" s="99"/>
      <c r="AC191" s="99"/>
      <c r="AD191" s="99"/>
      <c r="AE191" s="97"/>
      <c r="AF191" s="101"/>
      <c r="AG191" s="101"/>
      <c r="AH191" s="101"/>
      <c r="AI191" s="101"/>
      <c r="AJ191" s="101"/>
      <c r="AK191" s="101"/>
      <c r="AL191" s="101"/>
      <c r="AM191" s="101"/>
      <c r="AN191" s="101"/>
      <c r="AO191" s="101"/>
    </row>
    <row r="192" spans="1:41" s="94" customFormat="1" ht="12" customHeight="1" x14ac:dyDescent="0.35">
      <c r="A192" s="180" t="s">
        <v>55</v>
      </c>
      <c r="B192" s="95"/>
      <c r="C192" s="95"/>
      <c r="D192" s="96"/>
      <c r="E192" s="96"/>
      <c r="F192" s="96"/>
      <c r="G192" s="96"/>
      <c r="H192" s="96"/>
      <c r="I192" s="96"/>
      <c r="J192" s="96"/>
      <c r="K192" s="96"/>
      <c r="L192" s="96"/>
      <c r="M192" s="96"/>
      <c r="N192" s="97"/>
      <c r="O192" s="96"/>
      <c r="P192" s="96"/>
      <c r="Q192" s="96"/>
      <c r="R192" s="96"/>
      <c r="S192" s="96"/>
      <c r="T192" s="96"/>
      <c r="U192" s="96"/>
      <c r="V192" s="96"/>
      <c r="W192" s="96"/>
      <c r="X192" s="96"/>
      <c r="Y192" s="96"/>
      <c r="Z192" s="96"/>
      <c r="AA192" s="96"/>
      <c r="AB192" s="96"/>
      <c r="AC192" s="96"/>
      <c r="AD192" s="96"/>
      <c r="AE192" s="97"/>
      <c r="AF192" s="98"/>
      <c r="AG192" s="98"/>
      <c r="AH192" s="98"/>
      <c r="AI192" s="98"/>
      <c r="AJ192" s="98"/>
      <c r="AK192" s="98"/>
      <c r="AL192" s="98"/>
      <c r="AM192" s="98"/>
      <c r="AN192" s="98"/>
      <c r="AO192" s="98"/>
    </row>
    <row r="193" spans="1:41" s="94" customFormat="1" ht="12" customHeight="1" x14ac:dyDescent="0.35">
      <c r="A193" s="89" t="s">
        <v>243</v>
      </c>
      <c r="B193" s="95"/>
      <c r="C193" s="95"/>
      <c r="D193" s="96"/>
      <c r="E193" s="96"/>
      <c r="F193" s="96"/>
      <c r="G193" s="96"/>
      <c r="H193" s="96"/>
      <c r="I193" s="96"/>
      <c r="J193" s="96"/>
      <c r="K193" s="96"/>
      <c r="L193" s="96"/>
      <c r="M193" s="96"/>
      <c r="N193" s="100"/>
      <c r="O193" s="96"/>
      <c r="P193" s="96"/>
      <c r="Q193" s="96"/>
      <c r="R193" s="96"/>
      <c r="S193" s="96"/>
      <c r="T193" s="96"/>
      <c r="U193" s="96"/>
      <c r="V193" s="96"/>
      <c r="W193" s="96"/>
      <c r="X193" s="96"/>
      <c r="Y193" s="96"/>
      <c r="Z193" s="96"/>
      <c r="AA193" s="96"/>
      <c r="AB193" s="96"/>
      <c r="AC193" s="96"/>
      <c r="AD193" s="96"/>
      <c r="AE193" s="97"/>
      <c r="AF193" s="102"/>
      <c r="AG193" s="102"/>
      <c r="AH193" s="102"/>
      <c r="AI193" s="102"/>
      <c r="AJ193" s="102"/>
      <c r="AK193" s="102"/>
      <c r="AL193" s="102"/>
      <c r="AM193" s="102"/>
      <c r="AN193" s="102"/>
      <c r="AO193" s="102"/>
    </row>
    <row r="194" spans="1:41" s="94" customFormat="1" ht="12" customHeight="1" x14ac:dyDescent="0.35">
      <c r="A194" s="59" t="s">
        <v>35</v>
      </c>
      <c r="B194" s="95"/>
      <c r="C194" s="95"/>
      <c r="D194" s="96"/>
      <c r="E194" s="96"/>
      <c r="F194" s="96"/>
      <c r="G194" s="96"/>
      <c r="H194" s="96"/>
      <c r="I194" s="96"/>
      <c r="J194" s="96"/>
      <c r="K194" s="96"/>
      <c r="L194" s="96"/>
      <c r="M194" s="96"/>
      <c r="N194" s="100"/>
      <c r="O194" s="96"/>
      <c r="P194" s="96"/>
      <c r="Q194" s="96"/>
      <c r="R194" s="96"/>
      <c r="S194" s="96"/>
      <c r="T194" s="96"/>
      <c r="U194" s="96"/>
      <c r="V194" s="96"/>
      <c r="W194" s="96"/>
      <c r="X194" s="96"/>
      <c r="Y194" s="96"/>
      <c r="Z194" s="96"/>
      <c r="AA194" s="96"/>
      <c r="AB194" s="96"/>
      <c r="AC194" s="96"/>
      <c r="AD194" s="96"/>
      <c r="AE194" s="97"/>
      <c r="AF194" s="102"/>
      <c r="AG194" s="102"/>
      <c r="AH194" s="102"/>
      <c r="AI194" s="102"/>
      <c r="AJ194" s="102"/>
      <c r="AK194" s="102"/>
      <c r="AL194" s="102"/>
      <c r="AM194" s="102"/>
      <c r="AN194" s="102"/>
      <c r="AO194" s="102"/>
    </row>
    <row r="195" spans="1:41" s="94" customFormat="1" ht="30" customHeight="1" x14ac:dyDescent="0.35">
      <c r="A195" s="66" t="s">
        <v>244</v>
      </c>
      <c r="B195" s="95"/>
      <c r="C195" s="95"/>
      <c r="D195" s="96"/>
      <c r="E195" s="96"/>
      <c r="F195" s="96"/>
      <c r="G195" s="96"/>
      <c r="H195" s="96"/>
      <c r="I195" s="96"/>
      <c r="J195" s="96"/>
      <c r="K195" s="96"/>
      <c r="L195" s="96"/>
      <c r="M195" s="96"/>
      <c r="N195" s="100"/>
      <c r="O195" s="96"/>
      <c r="P195" s="96"/>
      <c r="Q195" s="96"/>
      <c r="R195" s="96"/>
      <c r="S195" s="96"/>
      <c r="T195" s="96"/>
      <c r="U195" s="96"/>
      <c r="V195" s="96"/>
      <c r="W195" s="96"/>
      <c r="X195" s="96"/>
      <c r="Y195" s="96"/>
      <c r="Z195" s="96"/>
      <c r="AA195" s="96"/>
      <c r="AB195" s="96"/>
      <c r="AC195" s="96"/>
      <c r="AD195" s="96"/>
      <c r="AE195" s="97"/>
      <c r="AF195" s="102"/>
      <c r="AG195" s="102"/>
      <c r="AH195" s="102"/>
      <c r="AI195" s="102"/>
      <c r="AJ195" s="102"/>
      <c r="AK195" s="102"/>
      <c r="AL195" s="102"/>
      <c r="AM195" s="102"/>
    </row>
    <row r="196" spans="1:41" s="94" customFormat="1" x14ac:dyDescent="0.35">
      <c r="A196" s="185" t="s">
        <v>39</v>
      </c>
    </row>
    <row r="197" spans="1:41" hidden="1" x14ac:dyDescent="0.35">
      <c r="A197" s="94"/>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row>
  </sheetData>
  <mergeCells count="40">
    <mergeCell ref="A36:D36"/>
    <mergeCell ref="O4:AB4"/>
    <mergeCell ref="B4:N4"/>
    <mergeCell ref="B24:N24"/>
    <mergeCell ref="O24:AB24"/>
    <mergeCell ref="A16:D16"/>
    <mergeCell ref="B44:N44"/>
    <mergeCell ref="AC178:AO178"/>
    <mergeCell ref="AC159:AO159"/>
    <mergeCell ref="B140:N140"/>
    <mergeCell ref="B83:N83"/>
    <mergeCell ref="B102:N102"/>
    <mergeCell ref="B121:N121"/>
    <mergeCell ref="O44:AB44"/>
    <mergeCell ref="O64:AB64"/>
    <mergeCell ref="O83:AB83"/>
    <mergeCell ref="B64:N64"/>
    <mergeCell ref="B159:N159"/>
    <mergeCell ref="B178:N178"/>
    <mergeCell ref="O102:AB102"/>
    <mergeCell ref="O121:AB121"/>
    <mergeCell ref="O140:AB140"/>
    <mergeCell ref="O159:AB159"/>
    <mergeCell ref="O178:AB178"/>
    <mergeCell ref="AC44:AO44"/>
    <mergeCell ref="AC24:AO24"/>
    <mergeCell ref="AC4:AO4"/>
    <mergeCell ref="AC140:AO140"/>
    <mergeCell ref="AC121:AO121"/>
    <mergeCell ref="AC102:AO102"/>
    <mergeCell ref="AC83:AO83"/>
    <mergeCell ref="AC64:AO64"/>
    <mergeCell ref="A151:D151"/>
    <mergeCell ref="A170:D170"/>
    <mergeCell ref="A189:D189"/>
    <mergeCell ref="A56:D56"/>
    <mergeCell ref="A75:D75"/>
    <mergeCell ref="A94:D94"/>
    <mergeCell ref="A113:D113"/>
    <mergeCell ref="A132:D132"/>
  </mergeCells>
  <hyperlinks>
    <hyperlink ref="A2" location="'Table of contents'!A1" display="Back to Table of conents" xr:uid="{00000000-0004-0000-0400-000000000000}"/>
    <hyperlink ref="A16" r:id="rId1" display="Refer to National Physician Database Data Release, 2018–2019 — Methodology Notes for physician specialty groupings." xr:uid="{7C573B5A-925C-4091-80E1-E688C7A2AAFE}"/>
    <hyperlink ref="A16:D16" r:id="rId2" display="Refer to National Physician Database Data Release, 2019–2020 — Methodology Notes for physician specialty groupings." xr:uid="{60186F2F-F252-4F6A-9C2F-3C8D15E787BF}"/>
    <hyperlink ref="A36" r:id="rId3" display="Refer to National Physician Database Data Release, 2018–2019 — Methodology Notes for physician specialty groupings." xr:uid="{BA09D56A-A39A-461B-80E3-72582F584966}"/>
    <hyperlink ref="A36:D36" r:id="rId4" display="Refer to National Physician Database Data Release, 2019–2020 — Methodology Notes for physician specialty groupings." xr:uid="{8609AE4F-B9DC-4F4C-8255-DC76E76742EE}"/>
    <hyperlink ref="A56" r:id="rId5" display="Refer to National Physician Database Data Release, 2018–2019 — Methodology Notes for physician specialty groupings." xr:uid="{13A9A70A-D9DE-4528-8FE4-FCF69EFED5E7}"/>
    <hyperlink ref="A56:D56" r:id="rId6" display="Refer to National Physician Database Data Release, 2019–2020 — Methodology Notes for physician specialty groupings." xr:uid="{982464F0-E5F7-4E8C-96DF-77DAE09B9A9E}"/>
    <hyperlink ref="A75" r:id="rId7" display="Refer to National Physician Database Data Release, 2018–2019 — Methodology Notes for physician specialty groupings." xr:uid="{FF8AA009-F3C7-4B57-BBC4-12F3DE457007}"/>
    <hyperlink ref="A75:D75" r:id="rId8" display="Refer to National Physician Database Data Release, 2019–2020 — Methodology Notes for physician specialty groupings." xr:uid="{A5F74753-7D53-4617-AB57-E9E0F21327C7}"/>
    <hyperlink ref="A94" r:id="rId9" display="Refer to National Physician Database Data Release, 2018–2019 — Methodology Notes for physician specialty groupings." xr:uid="{6065CC3C-AA7F-442F-8D67-1CE877419540}"/>
    <hyperlink ref="A94:D94" r:id="rId10" display="Refer to National Physician Database Data Release, 2019–2020 — Methodology Notes for physician specialty groupings." xr:uid="{5263C08E-BA20-47D9-B44D-CCBB22322CE1}"/>
    <hyperlink ref="A113" r:id="rId11" display="Refer to National Physician Database Data Release, 2018–2019 — Methodology Notes for physician specialty groupings." xr:uid="{45D36DAB-C78B-459C-A121-56AF3E8D766B}"/>
    <hyperlink ref="A113:D113" r:id="rId12" display="Refer to National Physician Database Data Release, 2019–2020 — Methodology Notes for physician specialty groupings." xr:uid="{61FF5A76-DAA3-4FA8-A779-2488CBDEBE20}"/>
    <hyperlink ref="A132" r:id="rId13" display="Refer to National Physician Database Data Release, 2018–2019 — Methodology Notes for physician specialty groupings." xr:uid="{C6FC488F-1CE5-4A27-89D2-9059943F54CB}"/>
    <hyperlink ref="A132:D132" r:id="rId14" display="Refer to National Physician Database Data Release, 2019–2020 — Methodology Notes for physician specialty groupings." xr:uid="{4158BAC9-6B5D-4DDC-BCC0-1785D2E6D83C}"/>
    <hyperlink ref="A151" r:id="rId15" display="Refer to National Physician Database Data Release, 2018–2019 — Methodology Notes for physician specialty groupings." xr:uid="{554012DA-82CE-49B7-86D3-E31A94063E47}"/>
    <hyperlink ref="A151:D151" r:id="rId16" display="Refer to National Physician Database Data Release, 2019–2020 — Methodology Notes for physician specialty groupings." xr:uid="{95019B36-A49A-40DA-A918-CD320D7042BA}"/>
    <hyperlink ref="A170" r:id="rId17" display="Refer to National Physician Database Data Release, 2018–2019 — Methodology Notes for physician specialty groupings." xr:uid="{4AC34BE7-E970-4961-B21B-E90B9AFDDFE6}"/>
    <hyperlink ref="A170:D170" r:id="rId18" display="Refer to National Physician Database Data Release, 2019–2020 — Methodology Notes for physician specialty groupings." xr:uid="{0648E143-FC8B-4C85-809A-4E75981470D8}"/>
    <hyperlink ref="A189" r:id="rId19" display="Refer to National Physician Database Data Release, 2018–2019 — Methodology Notes for physician specialty groupings." xr:uid="{25AED2A1-1D23-4ACC-8DD4-B1EAC18EB513}"/>
    <hyperlink ref="A189:D189" r:id="rId20" display="Refer to National Physician Database Data Release, 2019–2020 — Methodology Notes for physician specialty groupings." xr:uid="{CF6D83B1-59B6-461B-B836-4D2F68FAA3E6}"/>
  </hyperlinks>
  <pageMargins left="0.75" right="0.75" top="0.75" bottom="0.75" header="0.3" footer="0.3"/>
  <pageSetup scale="16" fitToHeight="0" orientation="landscape" r:id="rId21"/>
  <headerFooter>
    <oddFooter>&amp;L&amp;9© 2021 CIHI&amp;R&amp;9&amp;P</oddFooter>
  </headerFooter>
  <ignoredErrors>
    <ignoredError sqref="N7:N9 N27:N29 AB27:AB29 AB7:AB9 AB47:AB49 N47:N49" formula="1"/>
    <ignoredError sqref="AB66:AO66 AB70:AO70 AC67:AO69 AB85:XFD85 AB89:XFD89 AC86:XFD88 AB104:AO104 AB108:AO108 AC105:AO107 AB123:AO123 AB127:AO127 AC124:AO126 AB142:AO142 AB146:AO146 AC143:AO145 AB161:AO161 AB165:AO165 AC162:AO164 AB180:AO180 AB184:AO184 AC181:AO183 N104 N108 N123 N127 N142 N146 N66 N70 B161:N161 B184:N184 N85 N87" unlockedFormula="1"/>
    <ignoredError sqref="AB67:AB69 AB86:AB88 AB105:AB107 AB124:AB126 AB143:AB145 AB162:AB164 AB181:AB183 N105:N107 N88:N89 N124:N126 N143:N145 N67:N69 B162:N169 N86 B171:N183 E170:N170" formula="1" unlockedFormula="1"/>
  </ignoredErrors>
  <tableParts count="10">
    <tablePart r:id="rId22"/>
    <tablePart r:id="rId23"/>
    <tablePart r:id="rId24"/>
    <tablePart r:id="rId25"/>
    <tablePart r:id="rId26"/>
    <tablePart r:id="rId27"/>
    <tablePart r:id="rId28"/>
    <tablePart r:id="rId29"/>
    <tablePart r:id="rId30"/>
    <tablePart r:id="rId3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196"/>
  <sheetViews>
    <sheetView showGridLines="0" zoomScaleNormal="100" zoomScaleSheetLayoutView="100" workbookViewId="0">
      <pane xSplit="1" topLeftCell="B1" activePane="topRight" state="frozen"/>
      <selection pane="topRight"/>
    </sheetView>
  </sheetViews>
  <sheetFormatPr defaultColWidth="0" defaultRowHeight="14.15" zeroHeight="1" x14ac:dyDescent="0.35"/>
  <cols>
    <col min="1" max="1" width="47.85546875" customWidth="1"/>
    <col min="2" max="29" width="15.640625" customWidth="1"/>
    <col min="30" max="33" width="12.640625" customWidth="1"/>
    <col min="34" max="34" width="15.640625" customWidth="1"/>
    <col min="35" max="38" width="18.640625" customWidth="1"/>
    <col min="39" max="41" width="15.640625" customWidth="1"/>
    <col min="42" max="16384" width="9.140625" hidden="1"/>
  </cols>
  <sheetData>
    <row r="1" spans="1:41" hidden="1" x14ac:dyDescent="0.35">
      <c r="A1" s="114" t="s">
        <v>151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5"/>
      <c r="AL1" s="5"/>
      <c r="AM1" s="5"/>
      <c r="AN1" s="5"/>
      <c r="AO1" s="5"/>
    </row>
    <row r="2" spans="1:41" ht="24" customHeight="1" x14ac:dyDescent="0.35">
      <c r="A2" s="17" t="s">
        <v>27</v>
      </c>
      <c r="B2" s="17"/>
      <c r="C2" s="17"/>
      <c r="D2" s="65"/>
      <c r="E2" s="65"/>
      <c r="F2" s="65"/>
      <c r="G2" s="65"/>
      <c r="H2" s="65"/>
      <c r="I2" s="65"/>
      <c r="J2" s="65"/>
      <c r="K2" s="65"/>
      <c r="L2" s="65"/>
      <c r="M2" s="65"/>
      <c r="N2" s="86"/>
      <c r="O2" s="65"/>
      <c r="P2" s="65"/>
      <c r="Q2" s="65"/>
      <c r="R2" s="65"/>
      <c r="S2" s="65"/>
      <c r="T2" s="65"/>
      <c r="U2" s="65"/>
      <c r="V2" s="65"/>
      <c r="W2" s="65"/>
      <c r="X2" s="65"/>
      <c r="Y2" s="86"/>
      <c r="Z2" s="65"/>
      <c r="AA2" s="65"/>
      <c r="AB2" s="65"/>
      <c r="AC2" s="65"/>
      <c r="AD2" s="65"/>
      <c r="AE2" s="65"/>
      <c r="AF2" s="65"/>
      <c r="AG2" s="65"/>
      <c r="AH2" s="65"/>
      <c r="AI2" s="65"/>
      <c r="AJ2" s="86"/>
      <c r="AK2" s="7"/>
      <c r="AL2" s="7"/>
      <c r="AM2" s="7"/>
      <c r="AN2" s="7"/>
      <c r="AO2" s="7"/>
    </row>
    <row r="3" spans="1:41" ht="20.25" customHeight="1" x14ac:dyDescent="0.35">
      <c r="A3" s="232" t="s">
        <v>210</v>
      </c>
      <c r="B3" s="58"/>
      <c r="C3" s="58"/>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41"/>
      <c r="AL3" s="41"/>
      <c r="AM3" s="41"/>
      <c r="AN3" s="41"/>
      <c r="AO3" s="41"/>
    </row>
    <row r="4" spans="1:41" ht="15" customHeight="1" x14ac:dyDescent="0.35">
      <c r="A4" s="139"/>
      <c r="B4" s="286" t="s">
        <v>53</v>
      </c>
      <c r="C4" s="287"/>
      <c r="D4" s="287"/>
      <c r="E4" s="287"/>
      <c r="F4" s="287"/>
      <c r="G4" s="287"/>
      <c r="H4" s="287"/>
      <c r="I4" s="287"/>
      <c r="J4" s="287"/>
      <c r="K4" s="287"/>
      <c r="L4" s="287"/>
      <c r="M4" s="287"/>
      <c r="N4" s="288"/>
      <c r="O4" s="286" t="s">
        <v>54</v>
      </c>
      <c r="P4" s="287"/>
      <c r="Q4" s="287"/>
      <c r="R4" s="287"/>
      <c r="S4" s="287"/>
      <c r="T4" s="287"/>
      <c r="U4" s="287"/>
      <c r="V4" s="287"/>
      <c r="W4" s="287"/>
      <c r="X4" s="287"/>
      <c r="Y4" s="287"/>
      <c r="Z4" s="287"/>
      <c r="AA4" s="287"/>
      <c r="AB4" s="288"/>
      <c r="AC4" s="293" t="s">
        <v>60</v>
      </c>
      <c r="AD4" s="291"/>
      <c r="AE4" s="291"/>
      <c r="AF4" s="291"/>
      <c r="AG4" s="291"/>
      <c r="AH4" s="291"/>
      <c r="AI4" s="291"/>
      <c r="AJ4" s="291"/>
      <c r="AK4" s="291"/>
      <c r="AL4" s="291"/>
      <c r="AM4" s="291"/>
      <c r="AN4" s="291"/>
      <c r="AO4" s="291"/>
    </row>
    <row r="5" spans="1:41" ht="44.15" customHeight="1" x14ac:dyDescent="0.35">
      <c r="A5" s="117" t="s">
        <v>28</v>
      </c>
      <c r="B5" s="55" t="s">
        <v>157</v>
      </c>
      <c r="C5" s="55" t="s">
        <v>158</v>
      </c>
      <c r="D5" s="55" t="s">
        <v>159</v>
      </c>
      <c r="E5" s="55" t="s">
        <v>160</v>
      </c>
      <c r="F5" s="55" t="s">
        <v>161</v>
      </c>
      <c r="G5" s="55" t="s">
        <v>162</v>
      </c>
      <c r="H5" s="55" t="s">
        <v>163</v>
      </c>
      <c r="I5" s="55" t="s">
        <v>164</v>
      </c>
      <c r="J5" s="55" t="s">
        <v>165</v>
      </c>
      <c r="K5" s="55" t="s">
        <v>166</v>
      </c>
      <c r="L5" s="55" t="s">
        <v>167</v>
      </c>
      <c r="M5" s="55" t="s">
        <v>168</v>
      </c>
      <c r="N5" s="55" t="s">
        <v>153</v>
      </c>
      <c r="O5" s="55" t="s">
        <v>169</v>
      </c>
      <c r="P5" s="55" t="s">
        <v>170</v>
      </c>
      <c r="Q5" s="55" t="s">
        <v>171</v>
      </c>
      <c r="R5" s="55" t="s">
        <v>172</v>
      </c>
      <c r="S5" s="55" t="s">
        <v>173</v>
      </c>
      <c r="T5" s="55" t="s">
        <v>174</v>
      </c>
      <c r="U5" s="55" t="s">
        <v>175</v>
      </c>
      <c r="V5" s="55" t="s">
        <v>176</v>
      </c>
      <c r="W5" s="55" t="s">
        <v>177</v>
      </c>
      <c r="X5" s="55" t="s">
        <v>178</v>
      </c>
      <c r="Y5" s="55" t="s">
        <v>179</v>
      </c>
      <c r="Z5" s="55" t="s">
        <v>180</v>
      </c>
      <c r="AA5" s="55" t="s">
        <v>181</v>
      </c>
      <c r="AB5" s="55" t="s">
        <v>154</v>
      </c>
      <c r="AC5" s="55" t="s">
        <v>61</v>
      </c>
      <c r="AD5" s="55" t="s">
        <v>62</v>
      </c>
      <c r="AE5" s="55" t="s">
        <v>63</v>
      </c>
      <c r="AF5" s="55" t="s">
        <v>64</v>
      </c>
      <c r="AG5" s="55" t="s">
        <v>65</v>
      </c>
      <c r="AH5" s="55" t="s">
        <v>66</v>
      </c>
      <c r="AI5" s="55" t="s">
        <v>67</v>
      </c>
      <c r="AJ5" s="55" t="s">
        <v>68</v>
      </c>
      <c r="AK5" s="55" t="s">
        <v>69</v>
      </c>
      <c r="AL5" s="55" t="s">
        <v>70</v>
      </c>
      <c r="AM5" s="55" t="s">
        <v>71</v>
      </c>
      <c r="AN5" s="55" t="s">
        <v>72</v>
      </c>
      <c r="AO5" s="143" t="s">
        <v>73</v>
      </c>
    </row>
    <row r="6" spans="1:41" ht="15" customHeight="1" x14ac:dyDescent="0.35">
      <c r="A6" s="118" t="s">
        <v>40</v>
      </c>
      <c r="B6" s="128">
        <v>458001</v>
      </c>
      <c r="C6" s="128">
        <v>394422</v>
      </c>
      <c r="D6" s="120">
        <v>443567</v>
      </c>
      <c r="E6" s="120">
        <v>490678</v>
      </c>
      <c r="F6" s="120">
        <v>476361</v>
      </c>
      <c r="G6" s="120">
        <v>426946</v>
      </c>
      <c r="H6" s="120">
        <v>449259</v>
      </c>
      <c r="I6" s="120">
        <v>431674</v>
      </c>
      <c r="J6" s="120">
        <v>441473</v>
      </c>
      <c r="K6" s="120">
        <v>485564</v>
      </c>
      <c r="L6" s="120">
        <v>462217</v>
      </c>
      <c r="M6" s="120">
        <v>427119</v>
      </c>
      <c r="N6" s="120">
        <f>SUM(B6:M6)/12</f>
        <v>448940.08333333331</v>
      </c>
      <c r="O6" s="120">
        <v>440290</v>
      </c>
      <c r="P6" s="120">
        <v>369948</v>
      </c>
      <c r="Q6" s="120">
        <v>386469</v>
      </c>
      <c r="R6" s="120">
        <v>439770</v>
      </c>
      <c r="S6" s="120">
        <v>443220</v>
      </c>
      <c r="T6" s="120">
        <v>425244</v>
      </c>
      <c r="U6" s="120">
        <v>449023</v>
      </c>
      <c r="V6" s="120">
        <v>469472</v>
      </c>
      <c r="W6" s="120">
        <v>459657</v>
      </c>
      <c r="X6" s="120">
        <v>413932</v>
      </c>
      <c r="Y6" s="120">
        <v>430628</v>
      </c>
      <c r="Z6" s="120">
        <v>405184</v>
      </c>
      <c r="AA6" s="120">
        <v>486809</v>
      </c>
      <c r="AB6" s="121">
        <f>SUM(O6:AA6)/13</f>
        <v>432280.46153846156</v>
      </c>
      <c r="AC6" s="130">
        <f>(O6-D6)/D6</f>
        <v>-7.3878354341057832E-3</v>
      </c>
      <c r="AD6" s="122">
        <f t="shared" ref="AD6:AL6" si="0">(P6-E6)/E6</f>
        <v>-0.24604730597255225</v>
      </c>
      <c r="AE6" s="122">
        <f t="shared" si="0"/>
        <v>-0.18870562451586087</v>
      </c>
      <c r="AF6" s="122">
        <f t="shared" si="0"/>
        <v>3.0036585422980891E-2</v>
      </c>
      <c r="AG6" s="122">
        <f t="shared" si="0"/>
        <v>-1.3442134715164304E-2</v>
      </c>
      <c r="AH6" s="122">
        <f t="shared" si="0"/>
        <v>-1.4895499844790282E-2</v>
      </c>
      <c r="AI6" s="122">
        <f t="shared" si="0"/>
        <v>1.71018386175372E-2</v>
      </c>
      <c r="AJ6" s="122">
        <f t="shared" si="0"/>
        <v>-3.3140842401825507E-2</v>
      </c>
      <c r="AK6" s="130">
        <f t="shared" si="0"/>
        <v>-5.5385241131330086E-3</v>
      </c>
      <c r="AL6" s="122">
        <f t="shared" si="0"/>
        <v>-3.0874299668242341E-2</v>
      </c>
      <c r="AM6" s="123">
        <f>(Y6-B6)/B6</f>
        <v>-5.9766245051866701E-2</v>
      </c>
      <c r="AN6" s="123">
        <f>(Z6-C6)/C6</f>
        <v>2.7285496245138454E-2</v>
      </c>
      <c r="AO6" s="123">
        <f>(AA6-D6)/D6</f>
        <v>9.7486963637962248E-2</v>
      </c>
    </row>
    <row r="7" spans="1:41" ht="15" customHeight="1" x14ac:dyDescent="0.35">
      <c r="A7" s="118" t="s">
        <v>41</v>
      </c>
      <c r="B7" s="129">
        <v>0</v>
      </c>
      <c r="C7" s="129">
        <v>0</v>
      </c>
      <c r="D7" s="131">
        <v>0</v>
      </c>
      <c r="E7" s="131">
        <v>0</v>
      </c>
      <c r="F7" s="131">
        <v>0</v>
      </c>
      <c r="G7" s="131">
        <v>0</v>
      </c>
      <c r="H7" s="131">
        <v>0</v>
      </c>
      <c r="I7" s="131">
        <v>0</v>
      </c>
      <c r="J7" s="131">
        <v>0</v>
      </c>
      <c r="K7" s="131">
        <v>0</v>
      </c>
      <c r="L7" s="131">
        <v>0</v>
      </c>
      <c r="M7" s="131">
        <v>0</v>
      </c>
      <c r="N7" s="131">
        <f>((B6*B7)+(C6*C7)+(D6*D7)+(E6*E7)+(F6*F7)+(G6*G7)+(H6*H7)+(I6*I7)+(J6*J7)+(K6*K7)+(L6*L7)+(M6*M7))/SUM(B6:M6)</f>
        <v>0</v>
      </c>
      <c r="O7" s="125">
        <v>0.1946308115105953</v>
      </c>
      <c r="P7" s="125">
        <v>0.55740806816093069</v>
      </c>
      <c r="Q7" s="125">
        <v>0.44319208008921801</v>
      </c>
      <c r="R7" s="125">
        <v>0.34344771130363599</v>
      </c>
      <c r="S7" s="125">
        <v>0.28183294977663464</v>
      </c>
      <c r="T7" s="125">
        <v>0.27428017796841342</v>
      </c>
      <c r="U7" s="125">
        <v>0.29435240511065136</v>
      </c>
      <c r="V7" s="125">
        <v>0.29910409992502213</v>
      </c>
      <c r="W7" s="125">
        <v>0.38828517786088323</v>
      </c>
      <c r="X7" s="125">
        <v>0.43134621145502161</v>
      </c>
      <c r="Y7" s="125">
        <v>0.40222651569335949</v>
      </c>
      <c r="Z7" s="125">
        <v>0.38508924340546519</v>
      </c>
      <c r="AA7" s="125">
        <v>0.36015562571768395</v>
      </c>
      <c r="AB7" s="125">
        <f>((O6*O7)+(P6*P7)+(Q6*Q7)+(R6*R7)+(S6*S7)+(T6*T7)+(U6*U7)+(V6*V7)+(W6*W7)+(X6*X7)+(Y6*Y7)+(Z6*Z7)+(AA6*AA7))/SUM(O6:AA6)</f>
        <v>0.35410789220530975</v>
      </c>
      <c r="AC7" s="125" t="s">
        <v>56</v>
      </c>
      <c r="AD7" s="125" t="s">
        <v>56</v>
      </c>
      <c r="AE7" s="125" t="s">
        <v>56</v>
      </c>
      <c r="AF7" s="125" t="s">
        <v>56</v>
      </c>
      <c r="AG7" s="125" t="s">
        <v>56</v>
      </c>
      <c r="AH7" s="125" t="s">
        <v>56</v>
      </c>
      <c r="AI7" s="125" t="s">
        <v>56</v>
      </c>
      <c r="AJ7" s="125" t="s">
        <v>56</v>
      </c>
      <c r="AK7" s="125" t="s">
        <v>56</v>
      </c>
      <c r="AL7" s="125" t="s">
        <v>56</v>
      </c>
      <c r="AM7" s="127" t="s">
        <v>56</v>
      </c>
      <c r="AN7" s="127" t="s">
        <v>56</v>
      </c>
      <c r="AO7" s="127" t="s">
        <v>56</v>
      </c>
    </row>
    <row r="8" spans="1:41" ht="15" customHeight="1" x14ac:dyDescent="0.35">
      <c r="A8" s="118" t="s">
        <v>29</v>
      </c>
      <c r="B8" s="128">
        <v>22469</v>
      </c>
      <c r="C8" s="128">
        <v>19294</v>
      </c>
      <c r="D8" s="120">
        <v>21542</v>
      </c>
      <c r="E8" s="120">
        <v>23497</v>
      </c>
      <c r="F8" s="120">
        <v>23028</v>
      </c>
      <c r="G8" s="120">
        <v>21089</v>
      </c>
      <c r="H8" s="120">
        <v>21542</v>
      </c>
      <c r="I8" s="120">
        <v>20724</v>
      </c>
      <c r="J8" s="120">
        <v>22509</v>
      </c>
      <c r="K8" s="120">
        <v>25223</v>
      </c>
      <c r="L8" s="120">
        <v>23013</v>
      </c>
      <c r="M8" s="120">
        <v>21080</v>
      </c>
      <c r="N8" s="120">
        <f>SUM(B8:M8)/12</f>
        <v>22084.166666666668</v>
      </c>
      <c r="O8" s="120">
        <v>18915</v>
      </c>
      <c r="P8" s="120">
        <v>11004</v>
      </c>
      <c r="Q8" s="120">
        <v>19354</v>
      </c>
      <c r="R8" s="120">
        <v>22099</v>
      </c>
      <c r="S8" s="120">
        <v>21036</v>
      </c>
      <c r="T8" s="120">
        <v>20233</v>
      </c>
      <c r="U8" s="120">
        <v>23184</v>
      </c>
      <c r="V8" s="120">
        <v>22570</v>
      </c>
      <c r="W8" s="120">
        <v>21263</v>
      </c>
      <c r="X8" s="120">
        <v>21133</v>
      </c>
      <c r="Y8" s="120">
        <v>22151</v>
      </c>
      <c r="Z8" s="120">
        <v>21048</v>
      </c>
      <c r="AA8" s="120">
        <v>24529</v>
      </c>
      <c r="AB8" s="121">
        <f>SUM(O8:AA8)/13</f>
        <v>20655.307692307691</v>
      </c>
      <c r="AC8" s="122">
        <f>(O8-D8)/D8</f>
        <v>-0.12194782285767339</v>
      </c>
      <c r="AD8" s="122">
        <f t="shared" ref="AD8:AL8" si="1">(P8-E8)/E8</f>
        <v>-0.53168489594416313</v>
      </c>
      <c r="AE8" s="122">
        <f t="shared" si="1"/>
        <v>-0.15954490185860692</v>
      </c>
      <c r="AF8" s="122">
        <f t="shared" si="1"/>
        <v>4.7892266110294464E-2</v>
      </c>
      <c r="AG8" s="122">
        <f t="shared" si="1"/>
        <v>-2.3488998236004085E-2</v>
      </c>
      <c r="AH8" s="122">
        <f t="shared" si="1"/>
        <v>-2.3692337386604902E-2</v>
      </c>
      <c r="AI8" s="122">
        <f t="shared" si="1"/>
        <v>2.9988004798080767E-2</v>
      </c>
      <c r="AJ8" s="122">
        <f t="shared" si="1"/>
        <v>-0.10518177853546366</v>
      </c>
      <c r="AK8" s="122">
        <f t="shared" si="1"/>
        <v>-7.604397514448355E-2</v>
      </c>
      <c r="AL8" s="130">
        <f t="shared" si="1"/>
        <v>2.5142314990512335E-3</v>
      </c>
      <c r="AM8" s="123">
        <f>(Y8-B8)/B8</f>
        <v>-1.4152832791846544E-2</v>
      </c>
      <c r="AN8" s="123">
        <f>(Z8-C8)/C8</f>
        <v>9.0909090909090912E-2</v>
      </c>
      <c r="AO8" s="123">
        <f>(AA8-D8)/D8</f>
        <v>0.13865936310463281</v>
      </c>
    </row>
    <row r="9" spans="1:41" ht="15" customHeight="1" x14ac:dyDescent="0.35">
      <c r="A9" s="118" t="s">
        <v>42</v>
      </c>
      <c r="B9" s="129">
        <v>0</v>
      </c>
      <c r="C9" s="129">
        <v>0</v>
      </c>
      <c r="D9" s="131">
        <v>0</v>
      </c>
      <c r="E9" s="131">
        <v>0</v>
      </c>
      <c r="F9" s="131">
        <v>0</v>
      </c>
      <c r="G9" s="131">
        <v>0</v>
      </c>
      <c r="H9" s="131">
        <v>0</v>
      </c>
      <c r="I9" s="131">
        <v>0</v>
      </c>
      <c r="J9" s="131">
        <v>0</v>
      </c>
      <c r="K9" s="131">
        <v>0</v>
      </c>
      <c r="L9" s="131">
        <v>0</v>
      </c>
      <c r="M9" s="131">
        <v>0</v>
      </c>
      <c r="N9" s="131">
        <f>((B8*B9)+(C8*C9)+(D8*D9)+(E8*E9)+(F8*F9)+(G8*G9)+(H8*H9)+(I8*I9)+(J8*J9)+(K8*K9)+(L8*L9)+(M8*M9))/SUM(B8:M8)</f>
        <v>0</v>
      </c>
      <c r="O9" s="131">
        <v>0</v>
      </c>
      <c r="P9" s="125">
        <v>8.1424936386768454E-2</v>
      </c>
      <c r="Q9" s="125">
        <v>0.31915883021597602</v>
      </c>
      <c r="R9" s="125">
        <v>0.23453549934386173</v>
      </c>
      <c r="S9" s="125">
        <v>0.17883628066172277</v>
      </c>
      <c r="T9" s="125">
        <v>0.18410517471457519</v>
      </c>
      <c r="U9" s="125">
        <v>0.18262594893029677</v>
      </c>
      <c r="V9" s="125">
        <v>0.19986708019494906</v>
      </c>
      <c r="W9" s="125">
        <v>0.31401965856182101</v>
      </c>
      <c r="X9" s="125">
        <v>0.33980031230776508</v>
      </c>
      <c r="Y9" s="125">
        <v>0.2921312807548192</v>
      </c>
      <c r="Z9" s="125">
        <v>0.27380273660205245</v>
      </c>
      <c r="AA9" s="125">
        <v>0.23470178156467855</v>
      </c>
      <c r="AB9" s="125">
        <f>((O8*O9)+(P8*P9)+(Q8*Q9)+(R8*R9)+(S8*S9)+(T8*T9)+(U8*U9)+(V8*V9)+(W8*W9)+(X8*X9)+(Y8*Y9)+(Z8*Z9)+(AA8*AA9))/SUM(O8:AA8)</f>
        <v>0.22470290742926943</v>
      </c>
      <c r="AC9" s="125" t="s">
        <v>56</v>
      </c>
      <c r="AD9" s="125" t="s">
        <v>56</v>
      </c>
      <c r="AE9" s="125" t="s">
        <v>56</v>
      </c>
      <c r="AF9" s="125" t="s">
        <v>56</v>
      </c>
      <c r="AG9" s="125" t="s">
        <v>56</v>
      </c>
      <c r="AH9" s="125" t="s">
        <v>56</v>
      </c>
      <c r="AI9" s="125" t="s">
        <v>56</v>
      </c>
      <c r="AJ9" s="125" t="s">
        <v>56</v>
      </c>
      <c r="AK9" s="125" t="s">
        <v>56</v>
      </c>
      <c r="AL9" s="125" t="s">
        <v>56</v>
      </c>
      <c r="AM9" s="127" t="s">
        <v>56</v>
      </c>
      <c r="AN9" s="127" t="s">
        <v>56</v>
      </c>
      <c r="AO9" s="127" t="s">
        <v>56</v>
      </c>
    </row>
    <row r="10" spans="1:41" ht="15" customHeight="1" x14ac:dyDescent="0.35">
      <c r="A10" s="118" t="s">
        <v>30</v>
      </c>
      <c r="B10" s="128">
        <v>317</v>
      </c>
      <c r="C10" s="128">
        <v>316</v>
      </c>
      <c r="D10" s="120">
        <v>338</v>
      </c>
      <c r="E10" s="120">
        <v>351</v>
      </c>
      <c r="F10" s="120">
        <v>327</v>
      </c>
      <c r="G10" s="120">
        <v>361</v>
      </c>
      <c r="H10" s="120">
        <v>354</v>
      </c>
      <c r="I10" s="120">
        <v>359</v>
      </c>
      <c r="J10" s="120">
        <v>363</v>
      </c>
      <c r="K10" s="120">
        <v>330</v>
      </c>
      <c r="L10" s="120">
        <v>298</v>
      </c>
      <c r="M10" s="120">
        <v>246</v>
      </c>
      <c r="N10" s="120">
        <f t="shared" ref="N10:N11" si="2">SUM(B10:M10)/12</f>
        <v>330</v>
      </c>
      <c r="O10" s="120">
        <v>312</v>
      </c>
      <c r="P10" s="120">
        <v>323</v>
      </c>
      <c r="Q10" s="120">
        <v>351</v>
      </c>
      <c r="R10" s="120">
        <v>376</v>
      </c>
      <c r="S10" s="120">
        <v>381</v>
      </c>
      <c r="T10" s="120">
        <v>364</v>
      </c>
      <c r="U10" s="120">
        <v>355</v>
      </c>
      <c r="V10" s="120">
        <v>336</v>
      </c>
      <c r="W10" s="120">
        <v>345</v>
      </c>
      <c r="X10" s="120">
        <v>338</v>
      </c>
      <c r="Y10" s="120">
        <v>333</v>
      </c>
      <c r="Z10" s="120">
        <v>305</v>
      </c>
      <c r="AA10" s="120">
        <v>349</v>
      </c>
      <c r="AB10" s="121">
        <f t="shared" ref="AB10:AB11" si="3">SUM(O10:AA10)/13</f>
        <v>343.69230769230768</v>
      </c>
      <c r="AC10" s="122">
        <f>(O10-D10)/D10</f>
        <v>-7.6923076923076927E-2</v>
      </c>
      <c r="AD10" s="122">
        <f t="shared" ref="AD10:AL11" si="4">(P10-E10)/E10</f>
        <v>-7.9772079772079771E-2</v>
      </c>
      <c r="AE10" s="122">
        <f t="shared" si="4"/>
        <v>7.3394495412844041E-2</v>
      </c>
      <c r="AF10" s="122">
        <f t="shared" si="4"/>
        <v>4.1551246537396121E-2</v>
      </c>
      <c r="AG10" s="122">
        <f t="shared" si="4"/>
        <v>7.6271186440677971E-2</v>
      </c>
      <c r="AH10" s="122">
        <f t="shared" si="4"/>
        <v>1.3927576601671309E-2</v>
      </c>
      <c r="AI10" s="122">
        <f t="shared" si="4"/>
        <v>-2.2038567493112948E-2</v>
      </c>
      <c r="AJ10" s="122">
        <f t="shared" si="4"/>
        <v>1.8181818181818181E-2</v>
      </c>
      <c r="AK10" s="122">
        <f t="shared" si="4"/>
        <v>0.15771812080536912</v>
      </c>
      <c r="AL10" s="122">
        <f t="shared" si="4"/>
        <v>0.37398373983739835</v>
      </c>
      <c r="AM10" s="123">
        <f t="shared" ref="AM10:AO11" si="5">(Y10-B10)/B10</f>
        <v>5.0473186119873815E-2</v>
      </c>
      <c r="AN10" s="123">
        <f t="shared" si="5"/>
        <v>-3.4810126582278479E-2</v>
      </c>
      <c r="AO10" s="123">
        <f t="shared" si="5"/>
        <v>3.2544378698224852E-2</v>
      </c>
    </row>
    <row r="11" spans="1:41" ht="15" customHeight="1" x14ac:dyDescent="0.35">
      <c r="A11" s="237" t="s">
        <v>31</v>
      </c>
      <c r="B11" s="258">
        <v>175949</v>
      </c>
      <c r="C11" s="258">
        <v>145846</v>
      </c>
      <c r="D11" s="239">
        <v>161011</v>
      </c>
      <c r="E11" s="239">
        <v>292959</v>
      </c>
      <c r="F11" s="239">
        <v>193486</v>
      </c>
      <c r="G11" s="239">
        <v>173775</v>
      </c>
      <c r="H11" s="239">
        <v>183719</v>
      </c>
      <c r="I11" s="239">
        <v>171335</v>
      </c>
      <c r="J11" s="239">
        <v>180072</v>
      </c>
      <c r="K11" s="239">
        <v>230852</v>
      </c>
      <c r="L11" s="239">
        <v>222554</v>
      </c>
      <c r="M11" s="239">
        <v>180823</v>
      </c>
      <c r="N11" s="239">
        <f t="shared" si="2"/>
        <v>192698.41666666666</v>
      </c>
      <c r="O11" s="239">
        <v>181237</v>
      </c>
      <c r="P11" s="239">
        <v>227067</v>
      </c>
      <c r="Q11" s="239">
        <v>172526</v>
      </c>
      <c r="R11" s="239">
        <v>191265</v>
      </c>
      <c r="S11" s="239">
        <v>189618</v>
      </c>
      <c r="T11" s="239">
        <v>180494</v>
      </c>
      <c r="U11" s="239">
        <v>199714</v>
      </c>
      <c r="V11" s="239">
        <v>238452</v>
      </c>
      <c r="W11" s="239">
        <v>255134</v>
      </c>
      <c r="X11" s="239">
        <v>191220</v>
      </c>
      <c r="Y11" s="239">
        <v>183862</v>
      </c>
      <c r="Z11" s="239">
        <v>166855</v>
      </c>
      <c r="AA11" s="239">
        <v>212429</v>
      </c>
      <c r="AB11" s="240">
        <f t="shared" si="3"/>
        <v>199221</v>
      </c>
      <c r="AC11" s="241">
        <f>(O11-D11)/D11</f>
        <v>0.12561874654526708</v>
      </c>
      <c r="AD11" s="241">
        <f t="shared" si="4"/>
        <v>-0.22491884529917155</v>
      </c>
      <c r="AE11" s="241">
        <f t="shared" si="4"/>
        <v>-0.10832825113961733</v>
      </c>
      <c r="AF11" s="241">
        <f t="shared" si="4"/>
        <v>0.10064738886491152</v>
      </c>
      <c r="AG11" s="241">
        <f t="shared" si="4"/>
        <v>3.2108818358471361E-2</v>
      </c>
      <c r="AH11" s="241">
        <f t="shared" si="4"/>
        <v>5.3456678436980182E-2</v>
      </c>
      <c r="AI11" s="241">
        <f t="shared" si="4"/>
        <v>0.10907859078590786</v>
      </c>
      <c r="AJ11" s="241">
        <f t="shared" si="4"/>
        <v>3.2921525479528008E-2</v>
      </c>
      <c r="AK11" s="241">
        <f t="shared" si="4"/>
        <v>0.14639143758368756</v>
      </c>
      <c r="AL11" s="241">
        <f t="shared" si="4"/>
        <v>5.7498216487946778E-2</v>
      </c>
      <c r="AM11" s="242">
        <f t="shared" si="5"/>
        <v>4.4973259296728033E-2</v>
      </c>
      <c r="AN11" s="242">
        <f t="shared" si="5"/>
        <v>0.14404920258354703</v>
      </c>
      <c r="AO11" s="242">
        <f t="shared" si="5"/>
        <v>0.31934464104936927</v>
      </c>
    </row>
    <row r="12" spans="1:41" ht="17.25" customHeight="1" x14ac:dyDescent="0.35">
      <c r="A12" s="59" t="s">
        <v>32</v>
      </c>
      <c r="B12" s="59"/>
      <c r="C12" s="59"/>
      <c r="D12" s="3"/>
      <c r="E12" s="3"/>
      <c r="F12" s="3"/>
      <c r="G12" s="3"/>
      <c r="H12" s="3"/>
      <c r="I12" s="3"/>
      <c r="J12" s="3"/>
      <c r="K12" s="3"/>
      <c r="L12" s="3"/>
      <c r="M12" s="3"/>
      <c r="N12" s="84"/>
      <c r="O12" s="3"/>
      <c r="P12" s="3"/>
      <c r="Q12" s="3"/>
      <c r="R12" s="3"/>
      <c r="S12" s="3"/>
      <c r="T12" s="3"/>
      <c r="U12" s="3"/>
      <c r="V12" s="3"/>
      <c r="W12" s="3"/>
      <c r="X12" s="3"/>
      <c r="Y12" s="85"/>
      <c r="Z12" s="4"/>
      <c r="AA12" s="4"/>
      <c r="AB12" s="4"/>
      <c r="AC12" s="4"/>
      <c r="AD12" s="4"/>
      <c r="AE12" s="4"/>
      <c r="AF12" s="4"/>
      <c r="AG12" s="4"/>
      <c r="AH12" s="4"/>
      <c r="AI12" s="4"/>
      <c r="AJ12" s="4"/>
      <c r="AK12" s="65"/>
      <c r="AL12" s="65"/>
      <c r="AM12" s="65"/>
      <c r="AN12" s="65"/>
      <c r="AO12" s="65"/>
    </row>
    <row r="13" spans="1:41" ht="12" customHeight="1" x14ac:dyDescent="0.35">
      <c r="A13" s="73" t="s">
        <v>38</v>
      </c>
      <c r="B13" s="73"/>
      <c r="C13" s="73"/>
      <c r="D13" s="3"/>
      <c r="E13" s="3"/>
      <c r="F13" s="3"/>
      <c r="G13" s="3"/>
      <c r="H13" s="3"/>
      <c r="I13" s="3"/>
      <c r="J13" s="3"/>
      <c r="K13" s="3"/>
      <c r="L13" s="3"/>
      <c r="M13" s="3"/>
      <c r="N13" s="85"/>
      <c r="O13" s="3"/>
      <c r="P13" s="3"/>
      <c r="Q13" s="3"/>
      <c r="R13" s="3"/>
      <c r="S13" s="3"/>
      <c r="T13" s="3"/>
      <c r="U13" s="3"/>
      <c r="V13" s="3"/>
      <c r="W13" s="3"/>
      <c r="X13" s="3"/>
      <c r="Y13" s="85"/>
      <c r="Z13" s="2"/>
      <c r="AA13" s="2"/>
      <c r="AB13" s="2"/>
      <c r="AC13" s="2"/>
      <c r="AD13" s="2"/>
      <c r="AE13" s="2"/>
      <c r="AF13" s="2"/>
      <c r="AG13" s="2"/>
      <c r="AH13" s="2"/>
      <c r="AI13" s="2"/>
      <c r="AJ13" s="2"/>
      <c r="AK13" s="65"/>
      <c r="AL13" s="65"/>
      <c r="AM13" s="65"/>
      <c r="AN13" s="65"/>
      <c r="AO13" s="65"/>
    </row>
    <row r="14" spans="1:41" ht="12" customHeight="1" x14ac:dyDescent="0.35">
      <c r="A14" s="73" t="s">
        <v>33</v>
      </c>
      <c r="B14" s="73"/>
      <c r="C14" s="73"/>
      <c r="D14" s="3"/>
      <c r="E14" s="3"/>
      <c r="F14" s="3"/>
      <c r="G14" s="3"/>
      <c r="H14" s="3"/>
      <c r="I14" s="3"/>
      <c r="J14" s="3"/>
      <c r="K14" s="3"/>
      <c r="L14" s="3"/>
      <c r="M14" s="3"/>
      <c r="N14" s="84"/>
      <c r="O14" s="3"/>
      <c r="P14" s="3"/>
      <c r="Q14" s="3"/>
      <c r="R14" s="3"/>
      <c r="S14" s="3"/>
      <c r="T14" s="3"/>
      <c r="U14" s="3"/>
      <c r="V14" s="3"/>
      <c r="W14" s="3"/>
      <c r="X14" s="3"/>
      <c r="Y14" s="85"/>
      <c r="Z14" s="4"/>
      <c r="AA14" s="4"/>
      <c r="AB14" s="4"/>
      <c r="AC14" s="4"/>
      <c r="AD14" s="4"/>
      <c r="AE14" s="4"/>
      <c r="AF14" s="4"/>
      <c r="AG14" s="4"/>
      <c r="AH14" s="4"/>
      <c r="AI14" s="4"/>
      <c r="AJ14" s="4"/>
      <c r="AK14" s="65"/>
      <c r="AL14" s="65"/>
      <c r="AM14" s="65"/>
      <c r="AN14" s="65"/>
      <c r="AO14" s="65"/>
    </row>
    <row r="15" spans="1:41" ht="12" customHeight="1" x14ac:dyDescent="0.35">
      <c r="A15" s="73" t="s">
        <v>51</v>
      </c>
      <c r="B15" s="73"/>
      <c r="C15" s="73"/>
      <c r="D15" s="3"/>
      <c r="E15" s="3"/>
      <c r="F15" s="3"/>
      <c r="G15" s="3"/>
      <c r="H15" s="3"/>
      <c r="I15" s="3"/>
      <c r="J15" s="3"/>
      <c r="K15" s="3"/>
      <c r="L15" s="3"/>
      <c r="M15" s="3"/>
      <c r="N15" s="84"/>
      <c r="O15" s="3"/>
      <c r="P15" s="3"/>
      <c r="Q15" s="3"/>
      <c r="R15" s="3"/>
      <c r="S15" s="3"/>
      <c r="T15" s="3"/>
      <c r="U15" s="3"/>
      <c r="V15" s="3"/>
      <c r="W15" s="3"/>
      <c r="X15" s="3"/>
      <c r="Y15" s="85"/>
      <c r="Z15" s="4"/>
      <c r="AA15" s="4"/>
      <c r="AB15" s="4"/>
      <c r="AC15" s="4"/>
      <c r="AD15" s="4"/>
      <c r="AE15" s="4"/>
      <c r="AF15" s="4"/>
      <c r="AG15" s="4"/>
      <c r="AH15" s="4"/>
      <c r="AI15" s="4"/>
      <c r="AJ15" s="4"/>
      <c r="AK15" s="65"/>
      <c r="AL15" s="65"/>
      <c r="AM15" s="65"/>
      <c r="AN15" s="65"/>
      <c r="AO15" s="65"/>
    </row>
    <row r="16" spans="1:41" ht="12" customHeight="1" x14ac:dyDescent="0.35">
      <c r="A16" s="285" t="s">
        <v>136</v>
      </c>
      <c r="B16" s="285"/>
      <c r="C16" s="285"/>
      <c r="D16" s="285"/>
      <c r="E16" s="107"/>
      <c r="F16" s="107"/>
      <c r="G16" s="107"/>
      <c r="H16" s="39"/>
      <c r="I16" s="39"/>
      <c r="J16" s="39"/>
      <c r="K16" s="39"/>
      <c r="L16" s="39"/>
      <c r="M16" s="39"/>
      <c r="N16" s="84"/>
      <c r="O16" s="39"/>
      <c r="P16" s="39"/>
      <c r="Q16" s="39"/>
      <c r="R16" s="39"/>
      <c r="S16" s="39"/>
      <c r="T16" s="39"/>
      <c r="U16" s="39"/>
      <c r="V16" s="39"/>
      <c r="W16" s="39"/>
      <c r="X16" s="39"/>
      <c r="Y16" s="85"/>
      <c r="Z16" s="40"/>
      <c r="AA16" s="40"/>
      <c r="AB16" s="40"/>
      <c r="AC16" s="40"/>
      <c r="AD16" s="40"/>
      <c r="AE16" s="40"/>
      <c r="AF16" s="40"/>
      <c r="AG16" s="40"/>
      <c r="AH16" s="40"/>
      <c r="AI16" s="40"/>
      <c r="AJ16" s="40"/>
      <c r="AK16" s="65"/>
      <c r="AL16" s="65"/>
      <c r="AM16" s="65"/>
      <c r="AN16" s="65"/>
      <c r="AO16" s="65"/>
    </row>
    <row r="17" spans="1:41" ht="12" customHeight="1" x14ac:dyDescent="0.35">
      <c r="A17" s="89" t="s">
        <v>57</v>
      </c>
      <c r="B17" s="73"/>
      <c r="C17" s="73"/>
      <c r="D17" s="3"/>
      <c r="E17" s="3"/>
      <c r="F17" s="3"/>
      <c r="G17" s="3"/>
      <c r="H17" s="3"/>
      <c r="I17" s="3"/>
      <c r="J17" s="3"/>
      <c r="K17" s="3"/>
      <c r="L17" s="3"/>
      <c r="M17" s="3"/>
      <c r="N17" s="84"/>
      <c r="O17" s="3"/>
      <c r="P17" s="3"/>
      <c r="Q17" s="3"/>
      <c r="R17" s="3"/>
      <c r="S17" s="3"/>
      <c r="T17" s="3"/>
      <c r="U17" s="3"/>
      <c r="V17" s="3"/>
      <c r="W17" s="3"/>
      <c r="X17" s="3"/>
      <c r="Y17" s="85"/>
      <c r="Z17" s="4"/>
      <c r="AA17" s="4"/>
      <c r="AB17" s="4"/>
      <c r="AC17" s="4"/>
      <c r="AD17" s="4"/>
      <c r="AE17" s="4"/>
      <c r="AF17" s="4"/>
      <c r="AG17" s="4"/>
      <c r="AH17" s="4"/>
      <c r="AI17" s="4"/>
      <c r="AJ17" s="4"/>
      <c r="AK17" s="65"/>
      <c r="AL17" s="65"/>
      <c r="AM17" s="65"/>
      <c r="AN17" s="65"/>
      <c r="AO17" s="65"/>
    </row>
    <row r="18" spans="1:41" ht="12" customHeight="1" x14ac:dyDescent="0.35">
      <c r="A18" s="89" t="s">
        <v>242</v>
      </c>
      <c r="B18" s="89"/>
      <c r="C18" s="89"/>
      <c r="D18" s="3"/>
      <c r="E18" s="3"/>
      <c r="F18" s="3"/>
      <c r="G18" s="3"/>
      <c r="H18" s="3"/>
      <c r="I18" s="3"/>
      <c r="J18" s="3"/>
      <c r="K18" s="3"/>
      <c r="L18" s="3"/>
      <c r="M18" s="3"/>
      <c r="N18" s="85"/>
      <c r="O18" s="3"/>
      <c r="P18" s="3"/>
      <c r="Q18" s="3"/>
      <c r="R18" s="3"/>
      <c r="S18" s="3"/>
      <c r="T18" s="3"/>
      <c r="U18" s="3"/>
      <c r="V18" s="3"/>
      <c r="W18" s="3"/>
      <c r="X18" s="3"/>
      <c r="Y18" s="85"/>
      <c r="Z18" s="2"/>
      <c r="AA18" s="2"/>
      <c r="AB18" s="2"/>
      <c r="AC18" s="2"/>
      <c r="AD18" s="2"/>
      <c r="AE18" s="2"/>
      <c r="AF18" s="2"/>
      <c r="AG18" s="2"/>
      <c r="AH18" s="2"/>
      <c r="AI18" s="2"/>
      <c r="AJ18" s="2"/>
      <c r="AK18" s="65"/>
      <c r="AL18" s="65"/>
      <c r="AM18" s="65"/>
      <c r="AN18" s="65"/>
      <c r="AO18" s="65"/>
    </row>
    <row r="19" spans="1:41" ht="12" customHeight="1" x14ac:dyDescent="0.35">
      <c r="A19" s="89" t="s">
        <v>55</v>
      </c>
      <c r="B19" s="89"/>
      <c r="C19" s="89"/>
      <c r="D19" s="3"/>
      <c r="E19" s="3"/>
      <c r="F19" s="3"/>
      <c r="G19" s="3"/>
      <c r="H19" s="3"/>
      <c r="I19" s="3"/>
      <c r="J19" s="3"/>
      <c r="K19" s="3"/>
      <c r="L19" s="3"/>
      <c r="M19" s="3"/>
      <c r="N19" s="85"/>
      <c r="O19" s="3"/>
      <c r="P19" s="3"/>
      <c r="Q19" s="3"/>
      <c r="R19" s="3"/>
      <c r="S19" s="3"/>
      <c r="T19" s="3"/>
      <c r="U19" s="3"/>
      <c r="V19" s="3"/>
      <c r="W19" s="3"/>
      <c r="X19" s="3"/>
      <c r="Y19" s="85"/>
      <c r="Z19" s="2"/>
      <c r="AA19" s="2"/>
      <c r="AB19" s="2"/>
      <c r="AC19" s="2"/>
      <c r="AD19" s="2"/>
      <c r="AE19" s="2"/>
      <c r="AF19" s="2"/>
      <c r="AG19" s="2"/>
      <c r="AH19" s="2"/>
      <c r="AI19" s="2"/>
      <c r="AJ19" s="2"/>
      <c r="AK19" s="65"/>
      <c r="AL19" s="65"/>
      <c r="AM19" s="65"/>
      <c r="AN19" s="65"/>
      <c r="AO19" s="65"/>
    </row>
    <row r="20" spans="1:41" ht="12" customHeight="1" x14ac:dyDescent="0.35">
      <c r="A20" s="89" t="s">
        <v>243</v>
      </c>
      <c r="B20" s="73"/>
      <c r="C20" s="73"/>
      <c r="D20" s="3"/>
      <c r="E20" s="3"/>
      <c r="F20" s="3"/>
      <c r="G20" s="3"/>
      <c r="H20" s="3"/>
      <c r="I20" s="3"/>
      <c r="J20" s="3"/>
      <c r="K20" s="3"/>
      <c r="L20" s="3"/>
      <c r="M20" s="3"/>
      <c r="N20" s="84"/>
      <c r="O20" s="3"/>
      <c r="P20" s="3"/>
      <c r="Q20" s="3"/>
      <c r="R20" s="3"/>
      <c r="S20" s="3"/>
      <c r="T20" s="3"/>
      <c r="U20" s="3"/>
      <c r="V20" s="3"/>
      <c r="W20" s="3"/>
      <c r="X20" s="3"/>
      <c r="Y20" s="85"/>
      <c r="Z20" s="4"/>
      <c r="AA20" s="4"/>
      <c r="AB20" s="4"/>
      <c r="AC20" s="4"/>
      <c r="AD20" s="4"/>
      <c r="AE20" s="4"/>
      <c r="AF20" s="4"/>
      <c r="AG20" s="4"/>
      <c r="AH20" s="4"/>
      <c r="AI20" s="4"/>
      <c r="AJ20" s="4"/>
      <c r="AK20" s="65"/>
      <c r="AL20" s="65"/>
      <c r="AM20" s="65"/>
      <c r="AN20" s="65"/>
      <c r="AO20" s="65"/>
    </row>
    <row r="21" spans="1:41" ht="12" customHeight="1" x14ac:dyDescent="0.35">
      <c r="A21" s="59" t="s">
        <v>35</v>
      </c>
      <c r="B21" s="59"/>
      <c r="C21" s="59"/>
      <c r="D21" s="65"/>
      <c r="E21" s="65"/>
      <c r="F21" s="65"/>
      <c r="G21" s="65"/>
      <c r="H21" s="65"/>
      <c r="I21" s="65"/>
      <c r="J21" s="65"/>
      <c r="K21" s="65"/>
      <c r="L21" s="65"/>
      <c r="M21" s="65"/>
      <c r="N21" s="86"/>
      <c r="O21" s="65"/>
      <c r="P21" s="65"/>
      <c r="Q21" s="65"/>
      <c r="R21" s="65"/>
      <c r="S21" s="65"/>
      <c r="T21" s="65"/>
      <c r="U21" s="65"/>
      <c r="V21" s="65"/>
      <c r="W21" s="65"/>
      <c r="X21" s="65"/>
      <c r="Y21" s="86"/>
      <c r="Z21" s="65"/>
      <c r="AA21" s="65"/>
      <c r="AB21" s="65"/>
      <c r="AC21" s="65"/>
      <c r="AD21" s="65"/>
      <c r="AE21" s="65"/>
      <c r="AF21" s="65"/>
      <c r="AG21" s="65"/>
      <c r="AH21" s="65"/>
      <c r="AI21" s="65"/>
      <c r="AJ21" s="86"/>
      <c r="AK21" s="65"/>
      <c r="AL21" s="65"/>
      <c r="AM21" s="65"/>
      <c r="AN21" s="65"/>
      <c r="AO21" s="65"/>
    </row>
    <row r="22" spans="1:41" ht="30" customHeight="1" x14ac:dyDescent="0.35">
      <c r="A22" s="66" t="s">
        <v>244</v>
      </c>
      <c r="B22" s="66"/>
      <c r="C22" s="66"/>
      <c r="D22" s="67"/>
      <c r="E22" s="67"/>
      <c r="F22" s="67"/>
      <c r="G22" s="67"/>
      <c r="H22" s="67"/>
      <c r="I22" s="67"/>
      <c r="J22" s="67"/>
      <c r="K22" s="67"/>
      <c r="L22" s="67"/>
      <c r="M22" s="67"/>
      <c r="N22" s="87"/>
      <c r="O22" s="67"/>
      <c r="P22" s="67"/>
      <c r="Q22" s="67"/>
      <c r="R22" s="67"/>
      <c r="S22" s="67"/>
      <c r="T22" s="67"/>
      <c r="U22" s="67"/>
      <c r="V22" s="67"/>
      <c r="W22" s="67"/>
      <c r="X22" s="67"/>
      <c r="Y22" s="87"/>
      <c r="Z22" s="67"/>
      <c r="AA22" s="67"/>
      <c r="AB22" s="67"/>
      <c r="AC22" s="67"/>
      <c r="AD22" s="67"/>
      <c r="AE22" s="67"/>
      <c r="AF22" s="67"/>
      <c r="AG22" s="67"/>
      <c r="AH22" s="67"/>
      <c r="AI22" s="67"/>
      <c r="AJ22" s="87"/>
      <c r="AK22" s="67"/>
      <c r="AL22" s="67"/>
      <c r="AM22" s="67"/>
      <c r="AN22" s="67"/>
      <c r="AO22" s="67"/>
    </row>
    <row r="23" spans="1:41" ht="20.25" customHeight="1" x14ac:dyDescent="0.35">
      <c r="A23" s="58" t="s">
        <v>208</v>
      </c>
      <c r="B23" s="72"/>
      <c r="C23" s="72"/>
      <c r="D23" s="71"/>
      <c r="E23" s="71"/>
      <c r="F23" s="71"/>
      <c r="G23" s="71"/>
      <c r="H23" s="71"/>
      <c r="I23" s="71"/>
      <c r="J23" s="71"/>
      <c r="K23" s="71"/>
      <c r="L23" s="71"/>
      <c r="M23" s="71"/>
      <c r="N23" s="87"/>
      <c r="O23" s="67"/>
      <c r="P23" s="67"/>
      <c r="Q23" s="67"/>
      <c r="R23" s="67"/>
      <c r="S23" s="71"/>
      <c r="T23" s="71"/>
      <c r="U23" s="71"/>
      <c r="V23" s="71"/>
      <c r="W23" s="71"/>
      <c r="X23" s="71"/>
      <c r="Y23" s="87"/>
      <c r="Z23" s="67"/>
      <c r="AA23" s="67"/>
      <c r="AB23" s="67"/>
      <c r="AC23" s="67"/>
      <c r="AD23" s="67"/>
      <c r="AE23" s="67"/>
      <c r="AF23" s="67"/>
      <c r="AG23" s="67"/>
      <c r="AH23" s="67"/>
      <c r="AI23" s="67"/>
      <c r="AJ23" s="87"/>
      <c r="AK23" s="67"/>
      <c r="AL23" s="67"/>
      <c r="AM23" s="67"/>
      <c r="AN23" s="67"/>
      <c r="AO23" s="67"/>
    </row>
    <row r="24" spans="1:41" ht="15" customHeight="1" x14ac:dyDescent="0.35">
      <c r="A24" s="187"/>
      <c r="B24" s="286" t="s">
        <v>53</v>
      </c>
      <c r="C24" s="287"/>
      <c r="D24" s="287"/>
      <c r="E24" s="287"/>
      <c r="F24" s="287"/>
      <c r="G24" s="287"/>
      <c r="H24" s="287"/>
      <c r="I24" s="287"/>
      <c r="J24" s="287"/>
      <c r="K24" s="287"/>
      <c r="L24" s="287"/>
      <c r="M24" s="287"/>
      <c r="N24" s="288"/>
      <c r="O24" s="286" t="s">
        <v>54</v>
      </c>
      <c r="P24" s="287"/>
      <c r="Q24" s="287"/>
      <c r="R24" s="287"/>
      <c r="S24" s="287"/>
      <c r="T24" s="287"/>
      <c r="U24" s="287"/>
      <c r="V24" s="287"/>
      <c r="W24" s="287"/>
      <c r="X24" s="287"/>
      <c r="Y24" s="287"/>
      <c r="Z24" s="287"/>
      <c r="AA24" s="287"/>
      <c r="AB24" s="288"/>
      <c r="AC24" s="293" t="s">
        <v>60</v>
      </c>
      <c r="AD24" s="291"/>
      <c r="AE24" s="291"/>
      <c r="AF24" s="291"/>
      <c r="AG24" s="291"/>
      <c r="AH24" s="291"/>
      <c r="AI24" s="291"/>
      <c r="AJ24" s="291"/>
      <c r="AK24" s="291"/>
      <c r="AL24" s="291"/>
      <c r="AM24" s="291"/>
      <c r="AN24" s="291"/>
      <c r="AO24" s="291"/>
    </row>
    <row r="25" spans="1:41" ht="44.15" customHeight="1" x14ac:dyDescent="0.35">
      <c r="A25" s="147" t="s">
        <v>36</v>
      </c>
      <c r="B25" s="55" t="s">
        <v>157</v>
      </c>
      <c r="C25" s="55" t="s">
        <v>158</v>
      </c>
      <c r="D25" s="55" t="s">
        <v>159</v>
      </c>
      <c r="E25" s="55" t="s">
        <v>160</v>
      </c>
      <c r="F25" s="55" t="s">
        <v>161</v>
      </c>
      <c r="G25" s="55" t="s">
        <v>162</v>
      </c>
      <c r="H25" s="55" t="s">
        <v>163</v>
      </c>
      <c r="I25" s="55" t="s">
        <v>164</v>
      </c>
      <c r="J25" s="55" t="s">
        <v>165</v>
      </c>
      <c r="K25" s="55" t="s">
        <v>166</v>
      </c>
      <c r="L25" s="55" t="s">
        <v>167</v>
      </c>
      <c r="M25" s="55" t="s">
        <v>168</v>
      </c>
      <c r="N25" s="55" t="s">
        <v>153</v>
      </c>
      <c r="O25" s="55" t="s">
        <v>169</v>
      </c>
      <c r="P25" s="55" t="s">
        <v>170</v>
      </c>
      <c r="Q25" s="55" t="s">
        <v>171</v>
      </c>
      <c r="R25" s="55" t="s">
        <v>172</v>
      </c>
      <c r="S25" s="55" t="s">
        <v>173</v>
      </c>
      <c r="T25" s="55" t="s">
        <v>174</v>
      </c>
      <c r="U25" s="55" t="s">
        <v>175</v>
      </c>
      <c r="V25" s="55" t="s">
        <v>176</v>
      </c>
      <c r="W25" s="55" t="s">
        <v>177</v>
      </c>
      <c r="X25" s="55" t="s">
        <v>178</v>
      </c>
      <c r="Y25" s="55" t="s">
        <v>179</v>
      </c>
      <c r="Z25" s="55" t="s">
        <v>180</v>
      </c>
      <c r="AA25" s="55" t="s">
        <v>181</v>
      </c>
      <c r="AB25" s="55" t="s">
        <v>154</v>
      </c>
      <c r="AC25" s="55" t="s">
        <v>61</v>
      </c>
      <c r="AD25" s="55" t="s">
        <v>62</v>
      </c>
      <c r="AE25" s="55" t="s">
        <v>63</v>
      </c>
      <c r="AF25" s="55" t="s">
        <v>64</v>
      </c>
      <c r="AG25" s="55" t="s">
        <v>65</v>
      </c>
      <c r="AH25" s="55" t="s">
        <v>66</v>
      </c>
      <c r="AI25" s="55" t="s">
        <v>67</v>
      </c>
      <c r="AJ25" s="55" t="s">
        <v>68</v>
      </c>
      <c r="AK25" s="55" t="s">
        <v>69</v>
      </c>
      <c r="AL25" s="55" t="s">
        <v>70</v>
      </c>
      <c r="AM25" s="55" t="s">
        <v>71</v>
      </c>
      <c r="AN25" s="55" t="s">
        <v>72</v>
      </c>
      <c r="AO25" s="143" t="s">
        <v>73</v>
      </c>
    </row>
    <row r="26" spans="1:41" ht="15" customHeight="1" x14ac:dyDescent="0.35">
      <c r="A26" s="118" t="s">
        <v>40</v>
      </c>
      <c r="B26" s="128">
        <v>154872</v>
      </c>
      <c r="C26" s="128">
        <v>137268</v>
      </c>
      <c r="D26" s="120">
        <v>150294</v>
      </c>
      <c r="E26" s="120">
        <v>163465</v>
      </c>
      <c r="F26" s="120">
        <v>163791</v>
      </c>
      <c r="G26" s="120">
        <v>151652</v>
      </c>
      <c r="H26" s="120">
        <v>147067</v>
      </c>
      <c r="I26" s="120">
        <v>144704</v>
      </c>
      <c r="J26" s="120">
        <v>156129</v>
      </c>
      <c r="K26" s="120">
        <v>167315</v>
      </c>
      <c r="L26" s="120">
        <v>163912</v>
      </c>
      <c r="M26" s="120">
        <v>149751</v>
      </c>
      <c r="N26" s="120">
        <f>SUM(B26:M26)/12</f>
        <v>154185</v>
      </c>
      <c r="O26" s="120">
        <v>147728</v>
      </c>
      <c r="P26" s="120">
        <v>125369</v>
      </c>
      <c r="Q26" s="120">
        <v>145162</v>
      </c>
      <c r="R26" s="120">
        <v>159780</v>
      </c>
      <c r="S26" s="120">
        <v>155705</v>
      </c>
      <c r="T26" s="120">
        <v>152328</v>
      </c>
      <c r="U26" s="120">
        <v>166899</v>
      </c>
      <c r="V26" s="120">
        <v>171519</v>
      </c>
      <c r="W26" s="120">
        <v>164924</v>
      </c>
      <c r="X26" s="120">
        <v>153219</v>
      </c>
      <c r="Y26" s="120">
        <v>158067</v>
      </c>
      <c r="Z26" s="120">
        <v>147835</v>
      </c>
      <c r="AA26" s="120">
        <v>171006</v>
      </c>
      <c r="AB26" s="121">
        <f>SUM(O26:AA26)/13</f>
        <v>155349.30769230769</v>
      </c>
      <c r="AC26" s="122">
        <f>(O26-D26)/D26</f>
        <v>-1.7073203188417367E-2</v>
      </c>
      <c r="AD26" s="122">
        <f t="shared" ref="AD26:AL26" si="6">(P26-E26)/E26</f>
        <v>-0.2330529471140611</v>
      </c>
      <c r="AE26" s="122">
        <f t="shared" si="6"/>
        <v>-0.11373640798334463</v>
      </c>
      <c r="AF26" s="122">
        <f t="shared" si="6"/>
        <v>5.3596391738981355E-2</v>
      </c>
      <c r="AG26" s="122">
        <f t="shared" si="6"/>
        <v>5.8735134326531442E-2</v>
      </c>
      <c r="AH26" s="122">
        <f t="shared" si="6"/>
        <v>5.2686864219371958E-2</v>
      </c>
      <c r="AI26" s="122">
        <f t="shared" si="6"/>
        <v>6.8981419211037023E-2</v>
      </c>
      <c r="AJ26" s="122">
        <f t="shared" si="6"/>
        <v>2.5126258853061592E-2</v>
      </c>
      <c r="AK26" s="130">
        <f t="shared" si="6"/>
        <v>6.1740446093025529E-3</v>
      </c>
      <c r="AL26" s="122">
        <f t="shared" si="6"/>
        <v>2.3158443015405573E-2</v>
      </c>
      <c r="AM26" s="123">
        <f>(Y26-B26)/B26</f>
        <v>2.0629939562993957E-2</v>
      </c>
      <c r="AN26" s="123">
        <f>(Z26-C26)/C26</f>
        <v>7.6980796689687325E-2</v>
      </c>
      <c r="AO26" s="123">
        <f>(AA26-D26)/D26</f>
        <v>0.13780989261048346</v>
      </c>
    </row>
    <row r="27" spans="1:41" ht="15" customHeight="1" x14ac:dyDescent="0.35">
      <c r="A27" s="118" t="s">
        <v>41</v>
      </c>
      <c r="B27" s="129">
        <v>6.4569450901389534E-5</v>
      </c>
      <c r="C27" s="129">
        <v>1.1656030538800012E-4</v>
      </c>
      <c r="D27" s="131">
        <v>1.5968701345363089E-4</v>
      </c>
      <c r="E27" s="131">
        <v>1.2235035022787753E-4</v>
      </c>
      <c r="F27" s="131">
        <v>1.8316024690001283E-4</v>
      </c>
      <c r="G27" s="131">
        <v>2.1100941629520218E-4</v>
      </c>
      <c r="H27" s="131">
        <v>1.7679017046652205E-4</v>
      </c>
      <c r="I27" s="131">
        <v>1.4512383900928792E-4</v>
      </c>
      <c r="J27" s="131">
        <v>1.7293392002766942E-4</v>
      </c>
      <c r="K27" s="131">
        <v>1.5539551146041898E-4</v>
      </c>
      <c r="L27" s="131">
        <v>8.5411684318414759E-5</v>
      </c>
      <c r="M27" s="131">
        <v>2.5375456591274849E-4</v>
      </c>
      <c r="N27" s="131">
        <f>((B26*B27)+(C26*C27)+(D26*D27)+(E26*E27)+(F26*F27)+(G26*G27)+(H26*H27)+(I26*I27)+(J26*J27)+(K26*K27)+(L26*L27)+(M26*M27))/SUM(B26:M26)</f>
        <v>1.5349526002313239E-4</v>
      </c>
      <c r="O27" s="125">
        <v>0.13390826383623958</v>
      </c>
      <c r="P27" s="125">
        <v>0.40925587665212293</v>
      </c>
      <c r="Q27" s="125">
        <v>0.31977376999490226</v>
      </c>
      <c r="R27" s="125">
        <v>0.24623231943922894</v>
      </c>
      <c r="S27" s="125">
        <v>0.19202337754086252</v>
      </c>
      <c r="T27" s="125">
        <v>0.17950081403287643</v>
      </c>
      <c r="U27" s="125">
        <v>0.1998154572525899</v>
      </c>
      <c r="V27" s="125">
        <v>0.20693917291961825</v>
      </c>
      <c r="W27" s="125">
        <v>0.2882357934563799</v>
      </c>
      <c r="X27" s="125">
        <v>0.28846291908966903</v>
      </c>
      <c r="Y27" s="125">
        <v>0.27783787887414829</v>
      </c>
      <c r="Z27" s="125">
        <v>0.26301620049379376</v>
      </c>
      <c r="AA27" s="125">
        <v>0.25293264563816475</v>
      </c>
      <c r="AB27" s="125">
        <f>((O26*O27)+(P26*P27)+(Q26*Q27)+(R26*R27)+(S26*S27)+(T26*T27)+(U26*U27)+(V26*V27)+(W26*W27)+(X26*X27)+(Y26*Y27)+(Z26*Z27)+(AA26*AA27))/SUM(O26:AA26)</f>
        <v>0.24794000220842261</v>
      </c>
      <c r="AC27" s="125" t="s">
        <v>56</v>
      </c>
      <c r="AD27" s="125" t="s">
        <v>56</v>
      </c>
      <c r="AE27" s="125" t="s">
        <v>56</v>
      </c>
      <c r="AF27" s="125" t="s">
        <v>56</v>
      </c>
      <c r="AG27" s="125" t="s">
        <v>56</v>
      </c>
      <c r="AH27" s="125" t="s">
        <v>56</v>
      </c>
      <c r="AI27" s="125" t="s">
        <v>56</v>
      </c>
      <c r="AJ27" s="125" t="s">
        <v>56</v>
      </c>
      <c r="AK27" s="125" t="s">
        <v>56</v>
      </c>
      <c r="AL27" s="125" t="s">
        <v>56</v>
      </c>
      <c r="AM27" s="127" t="s">
        <v>56</v>
      </c>
      <c r="AN27" s="127" t="s">
        <v>56</v>
      </c>
      <c r="AO27" s="127" t="s">
        <v>56</v>
      </c>
    </row>
    <row r="28" spans="1:41" ht="15" customHeight="1" x14ac:dyDescent="0.35">
      <c r="A28" s="118" t="s">
        <v>29</v>
      </c>
      <c r="B28" s="128">
        <v>51428</v>
      </c>
      <c r="C28" s="128">
        <v>47011</v>
      </c>
      <c r="D28" s="120">
        <v>50353</v>
      </c>
      <c r="E28" s="120">
        <v>54082</v>
      </c>
      <c r="F28" s="120">
        <v>53416</v>
      </c>
      <c r="G28" s="120">
        <v>49759</v>
      </c>
      <c r="H28" s="120">
        <v>51546</v>
      </c>
      <c r="I28" s="120">
        <v>49546</v>
      </c>
      <c r="J28" s="120">
        <v>51599</v>
      </c>
      <c r="K28" s="120">
        <v>56325</v>
      </c>
      <c r="L28" s="120">
        <v>52494</v>
      </c>
      <c r="M28" s="120">
        <v>46694</v>
      </c>
      <c r="N28" s="120">
        <f>SUM(B28:M28)/12</f>
        <v>51187.75</v>
      </c>
      <c r="O28" s="120">
        <v>47951</v>
      </c>
      <c r="P28" s="120">
        <v>45177</v>
      </c>
      <c r="Q28" s="120">
        <v>46784</v>
      </c>
      <c r="R28" s="120">
        <v>50998</v>
      </c>
      <c r="S28" s="120">
        <v>48790</v>
      </c>
      <c r="T28" s="120">
        <v>43418</v>
      </c>
      <c r="U28" s="120">
        <v>50975</v>
      </c>
      <c r="V28" s="120">
        <v>53248</v>
      </c>
      <c r="W28" s="120">
        <v>48805</v>
      </c>
      <c r="X28" s="120">
        <v>47505</v>
      </c>
      <c r="Y28" s="120">
        <v>49377</v>
      </c>
      <c r="Z28" s="120">
        <v>46539</v>
      </c>
      <c r="AA28" s="120">
        <v>54234</v>
      </c>
      <c r="AB28" s="121">
        <f>SUM(O28:AA28)/13</f>
        <v>48753.923076923078</v>
      </c>
      <c r="AC28" s="122">
        <f>(O28-D28)/D28</f>
        <v>-4.770321529998213E-2</v>
      </c>
      <c r="AD28" s="122">
        <f t="shared" ref="AD28:AL30" si="7">(P28-E28)/E28</f>
        <v>-0.16465737213860435</v>
      </c>
      <c r="AE28" s="122">
        <f t="shared" si="7"/>
        <v>-0.12415755578852779</v>
      </c>
      <c r="AF28" s="122">
        <f t="shared" si="7"/>
        <v>2.4900018087180207E-2</v>
      </c>
      <c r="AG28" s="122">
        <f t="shared" si="7"/>
        <v>-5.3466806347728241E-2</v>
      </c>
      <c r="AH28" s="122">
        <f t="shared" si="7"/>
        <v>-0.12368304202155572</v>
      </c>
      <c r="AI28" s="122">
        <f t="shared" si="7"/>
        <v>-1.209325762127173E-2</v>
      </c>
      <c r="AJ28" s="122">
        <f t="shared" si="7"/>
        <v>-5.4629383044829116E-2</v>
      </c>
      <c r="AK28" s="122">
        <f t="shared" si="7"/>
        <v>-7.027469806073075E-2</v>
      </c>
      <c r="AL28" s="122">
        <f t="shared" si="7"/>
        <v>1.7368398509444469E-2</v>
      </c>
      <c r="AM28" s="123">
        <f>(Y28-B28)/B28</f>
        <v>-3.988099867776309E-2</v>
      </c>
      <c r="AN28" s="123">
        <f>(Z28-C28)/C28</f>
        <v>-1.0040203356661207E-2</v>
      </c>
      <c r="AO28" s="123">
        <f>(AA28-D28)/D28</f>
        <v>7.7075844537564789E-2</v>
      </c>
    </row>
    <row r="29" spans="1:41" ht="15" customHeight="1" x14ac:dyDescent="0.35">
      <c r="A29" s="118" t="s">
        <v>42</v>
      </c>
      <c r="B29" s="129">
        <v>1.5166835187057635E-3</v>
      </c>
      <c r="C29" s="129">
        <v>1.3188402714258366E-3</v>
      </c>
      <c r="D29" s="131">
        <v>1.2908863424224972E-3</v>
      </c>
      <c r="E29" s="131">
        <v>1.1464073074220627E-3</v>
      </c>
      <c r="F29" s="131">
        <v>1.1607009135839448E-3</v>
      </c>
      <c r="G29" s="131">
        <v>1.8087180208605478E-3</v>
      </c>
      <c r="H29" s="131">
        <v>1.0670081092616305E-3</v>
      </c>
      <c r="I29" s="131">
        <v>1.1706293141726879E-3</v>
      </c>
      <c r="J29" s="131">
        <v>1.1434330122676796E-3</v>
      </c>
      <c r="K29" s="131">
        <v>8.8770528184642697E-4</v>
      </c>
      <c r="L29" s="131">
        <v>1.2191869546995847E-3</v>
      </c>
      <c r="M29" s="131">
        <v>1.1136334432689425E-3</v>
      </c>
      <c r="N29" s="131">
        <f>((B28*B29)+(C28*C29)+(D28*D29)+(E28*E29)+(F28*F29)+(G28*G29)+(H28*H29)+(I28*I29)+(J28*J29)+(K28*K29)+(L28*L29)+(M28*M29))/SUM(B28:M28)</f>
        <v>1.2323912133925272E-3</v>
      </c>
      <c r="O29" s="125">
        <v>0.24055806969614815</v>
      </c>
      <c r="P29" s="125">
        <v>0.60054895190030322</v>
      </c>
      <c r="Q29" s="125">
        <v>0.55935790013679887</v>
      </c>
      <c r="R29" s="125">
        <v>0.50131377701086322</v>
      </c>
      <c r="S29" s="125">
        <v>0.44238573478171755</v>
      </c>
      <c r="T29" s="125">
        <v>0.4346354046708738</v>
      </c>
      <c r="U29" s="125">
        <v>0.42628739578224623</v>
      </c>
      <c r="V29" s="125">
        <v>0.45892803485576922</v>
      </c>
      <c r="W29" s="125">
        <v>0.54562032578629238</v>
      </c>
      <c r="X29" s="125">
        <v>0.55638353857488687</v>
      </c>
      <c r="Y29" s="125">
        <v>0.53310245660935252</v>
      </c>
      <c r="Z29" s="125">
        <v>0.5307161735318765</v>
      </c>
      <c r="AA29" s="125">
        <v>0.52524246782461181</v>
      </c>
      <c r="AB29" s="125">
        <f>((O28*O29)+(P28*P29)+(Q28*Q29)+(R28*R29)+(S28*S29)+(T28*T29)+(U28*U29)+(V28*V29)+(W28*W29)+(X28*X29)+(Y28*Y29)+(Z28*Z29)+(AA28*AA29))/SUM(O28:AA28)</f>
        <v>0.48846720027264079</v>
      </c>
      <c r="AC29" s="125" t="s">
        <v>56</v>
      </c>
      <c r="AD29" s="125" t="s">
        <v>56</v>
      </c>
      <c r="AE29" s="125" t="s">
        <v>56</v>
      </c>
      <c r="AF29" s="125" t="s">
        <v>56</v>
      </c>
      <c r="AG29" s="125" t="s">
        <v>56</v>
      </c>
      <c r="AH29" s="125" t="s">
        <v>56</v>
      </c>
      <c r="AI29" s="125" t="s">
        <v>56</v>
      </c>
      <c r="AJ29" s="125" t="s">
        <v>56</v>
      </c>
      <c r="AK29" s="125" t="s">
        <v>56</v>
      </c>
      <c r="AL29" s="125" t="s">
        <v>56</v>
      </c>
      <c r="AM29" s="127" t="s">
        <v>56</v>
      </c>
      <c r="AN29" s="127" t="s">
        <v>56</v>
      </c>
      <c r="AO29" s="127" t="s">
        <v>56</v>
      </c>
    </row>
    <row r="30" spans="1:41" ht="15" customHeight="1" x14ac:dyDescent="0.35">
      <c r="A30" s="118" t="s">
        <v>30</v>
      </c>
      <c r="B30" s="124" t="s">
        <v>58</v>
      </c>
      <c r="C30" s="200">
        <v>0</v>
      </c>
      <c r="D30" s="124" t="s">
        <v>58</v>
      </c>
      <c r="E30" s="120">
        <v>6</v>
      </c>
      <c r="F30" s="120">
        <v>6</v>
      </c>
      <c r="G30" s="124" t="s">
        <v>58</v>
      </c>
      <c r="H30" s="120">
        <v>9</v>
      </c>
      <c r="I30" s="124" t="s">
        <v>58</v>
      </c>
      <c r="J30" s="124" t="s">
        <v>58</v>
      </c>
      <c r="K30" s="120">
        <v>0</v>
      </c>
      <c r="L30" s="124" t="s">
        <v>58</v>
      </c>
      <c r="M30" s="124" t="s">
        <v>58</v>
      </c>
      <c r="N30" s="124" t="s">
        <v>58</v>
      </c>
      <c r="O30" s="120">
        <v>0</v>
      </c>
      <c r="P30" s="120">
        <v>0</v>
      </c>
      <c r="Q30" s="120">
        <v>0</v>
      </c>
      <c r="R30" s="124" t="s">
        <v>58</v>
      </c>
      <c r="S30" s="120">
        <v>0</v>
      </c>
      <c r="T30" s="120">
        <v>0</v>
      </c>
      <c r="U30" s="120">
        <v>0</v>
      </c>
      <c r="V30" s="120">
        <v>0</v>
      </c>
      <c r="W30" s="120">
        <v>0</v>
      </c>
      <c r="X30" s="120">
        <v>0</v>
      </c>
      <c r="Y30" s="120">
        <v>0</v>
      </c>
      <c r="Z30" s="120">
        <v>0</v>
      </c>
      <c r="AA30" s="120">
        <v>0</v>
      </c>
      <c r="AB30" s="120">
        <v>0</v>
      </c>
      <c r="AC30" s="124" t="s">
        <v>58</v>
      </c>
      <c r="AD30" s="122">
        <f t="shared" ref="AD30" si="8">(P30-E30)/E30</f>
        <v>-1</v>
      </c>
      <c r="AE30" s="122">
        <f t="shared" ref="AE30" si="9">(Q30-F30)/F30</f>
        <v>-1</v>
      </c>
      <c r="AF30" s="124" t="s">
        <v>58</v>
      </c>
      <c r="AG30" s="122">
        <f t="shared" si="7"/>
        <v>-1</v>
      </c>
      <c r="AH30" s="124" t="s">
        <v>58</v>
      </c>
      <c r="AI30" s="124" t="s">
        <v>58</v>
      </c>
      <c r="AJ30" s="124" t="s">
        <v>58</v>
      </c>
      <c r="AK30" s="124" t="s">
        <v>58</v>
      </c>
      <c r="AL30" s="124" t="s">
        <v>58</v>
      </c>
      <c r="AM30" s="124" t="s">
        <v>58</v>
      </c>
      <c r="AN30" s="124" t="s">
        <v>58</v>
      </c>
      <c r="AO30" s="188" t="s">
        <v>58</v>
      </c>
    </row>
    <row r="31" spans="1:41" ht="15" customHeight="1" x14ac:dyDescent="0.35">
      <c r="A31" s="237" t="s">
        <v>31</v>
      </c>
      <c r="B31" s="258">
        <v>156010</v>
      </c>
      <c r="C31" s="258">
        <v>132345</v>
      </c>
      <c r="D31" s="239">
        <v>152584</v>
      </c>
      <c r="E31" s="239">
        <v>172876</v>
      </c>
      <c r="F31" s="239">
        <v>174980</v>
      </c>
      <c r="G31" s="239">
        <v>152572</v>
      </c>
      <c r="H31" s="239">
        <v>146597</v>
      </c>
      <c r="I31" s="239">
        <v>142832</v>
      </c>
      <c r="J31" s="239">
        <v>160445</v>
      </c>
      <c r="K31" s="239">
        <v>177687</v>
      </c>
      <c r="L31" s="239">
        <v>175595</v>
      </c>
      <c r="M31" s="239">
        <v>146780</v>
      </c>
      <c r="N31" s="239">
        <f>SUM(B31:M31)/12</f>
        <v>157608.58333333334</v>
      </c>
      <c r="O31" s="239">
        <v>143293</v>
      </c>
      <c r="P31" s="239">
        <v>101855</v>
      </c>
      <c r="Q31" s="239">
        <v>140528</v>
      </c>
      <c r="R31" s="239">
        <v>156027</v>
      </c>
      <c r="S31" s="239">
        <v>157891</v>
      </c>
      <c r="T31" s="239">
        <v>147435</v>
      </c>
      <c r="U31" s="239">
        <v>164727</v>
      </c>
      <c r="V31" s="239">
        <v>185852</v>
      </c>
      <c r="W31" s="239">
        <v>161315</v>
      </c>
      <c r="X31" s="239">
        <v>141744</v>
      </c>
      <c r="Y31" s="239">
        <v>150765</v>
      </c>
      <c r="Z31" s="239">
        <v>141308</v>
      </c>
      <c r="AA31" s="239">
        <v>172900</v>
      </c>
      <c r="AB31" s="240">
        <f>SUM(O31:AA31)/13</f>
        <v>151203.07692307694</v>
      </c>
      <c r="AC31" s="241">
        <f>(O31-D31)/D31</f>
        <v>-6.0891050175640955E-2</v>
      </c>
      <c r="AD31" s="241">
        <f t="shared" ref="AD31:AL31" si="10">(P31-E31)/E31</f>
        <v>-0.41082047247738263</v>
      </c>
      <c r="AE31" s="241">
        <f t="shared" si="10"/>
        <v>-0.19689107326551605</v>
      </c>
      <c r="AF31" s="241">
        <f t="shared" si="10"/>
        <v>2.2645046273234933E-2</v>
      </c>
      <c r="AG31" s="241">
        <f t="shared" si="10"/>
        <v>7.7041139996043576E-2</v>
      </c>
      <c r="AH31" s="241">
        <f t="shared" si="10"/>
        <v>3.2226671894253392E-2</v>
      </c>
      <c r="AI31" s="241">
        <f t="shared" si="10"/>
        <v>2.6688273240051109E-2</v>
      </c>
      <c r="AJ31" s="241">
        <f t="shared" si="10"/>
        <v>4.5951589030148517E-2</v>
      </c>
      <c r="AK31" s="241">
        <f t="shared" si="10"/>
        <v>-8.1323500099661147E-2</v>
      </c>
      <c r="AL31" s="241">
        <f t="shared" si="10"/>
        <v>-3.4309851478403056E-2</v>
      </c>
      <c r="AM31" s="242">
        <f t="shared" ref="AM31:AO31" si="11">(Y31-B31)/B31</f>
        <v>-3.3619639766681621E-2</v>
      </c>
      <c r="AN31" s="242">
        <f t="shared" si="11"/>
        <v>6.7724507914919338E-2</v>
      </c>
      <c r="AO31" s="242">
        <f t="shared" si="11"/>
        <v>0.13314633251192787</v>
      </c>
    </row>
    <row r="32" spans="1:41" ht="17.25" customHeight="1" x14ac:dyDescent="0.35">
      <c r="A32" s="59" t="s">
        <v>32</v>
      </c>
      <c r="B32" s="59"/>
      <c r="C32" s="59"/>
      <c r="D32" s="3"/>
      <c r="E32" s="3"/>
      <c r="F32" s="3"/>
      <c r="G32" s="3"/>
      <c r="H32" s="3"/>
      <c r="I32" s="3"/>
      <c r="J32" s="3"/>
      <c r="K32" s="3"/>
      <c r="L32" s="3"/>
      <c r="M32" s="3"/>
      <c r="N32" s="84"/>
      <c r="O32" s="3"/>
      <c r="P32" s="3"/>
      <c r="Q32" s="3"/>
      <c r="R32" s="3"/>
      <c r="S32" s="3"/>
      <c r="T32" s="3"/>
      <c r="U32" s="3"/>
      <c r="V32" s="3"/>
      <c r="W32" s="3"/>
      <c r="X32" s="3"/>
      <c r="Y32" s="85"/>
      <c r="Z32" s="4"/>
      <c r="AA32" s="4"/>
      <c r="AB32" s="4"/>
      <c r="AC32" s="4"/>
      <c r="AD32" s="4"/>
      <c r="AE32" s="4"/>
      <c r="AF32" s="4"/>
      <c r="AG32" s="4"/>
      <c r="AH32" s="4"/>
      <c r="AI32" s="4"/>
      <c r="AJ32" s="4"/>
      <c r="AK32" s="65"/>
      <c r="AL32" s="65"/>
      <c r="AM32" s="65"/>
      <c r="AN32" s="65"/>
      <c r="AO32" s="65"/>
    </row>
    <row r="33" spans="1:41" ht="12" customHeight="1" x14ac:dyDescent="0.35">
      <c r="A33" s="73" t="s">
        <v>38</v>
      </c>
      <c r="B33" s="73"/>
      <c r="C33" s="73"/>
      <c r="D33" s="3"/>
      <c r="E33" s="3"/>
      <c r="F33" s="3"/>
      <c r="G33" s="3"/>
      <c r="H33" s="3"/>
      <c r="I33" s="3"/>
      <c r="J33" s="3"/>
      <c r="K33" s="3"/>
      <c r="L33" s="3"/>
      <c r="M33" s="3"/>
      <c r="N33" s="84"/>
      <c r="O33" s="3"/>
      <c r="P33" s="3"/>
      <c r="Q33" s="3"/>
      <c r="R33" s="3"/>
      <c r="S33" s="3"/>
      <c r="T33" s="3"/>
      <c r="U33" s="3"/>
      <c r="V33" s="3"/>
      <c r="W33" s="3"/>
      <c r="X33" s="3"/>
      <c r="Y33" s="85"/>
      <c r="Z33" s="4"/>
      <c r="AA33" s="4"/>
      <c r="AB33" s="4"/>
      <c r="AC33" s="4"/>
      <c r="AD33" s="4"/>
      <c r="AE33" s="4"/>
      <c r="AF33" s="4"/>
      <c r="AG33" s="4"/>
      <c r="AH33" s="4"/>
      <c r="AI33" s="4"/>
      <c r="AJ33" s="4"/>
      <c r="AK33" s="65"/>
      <c r="AL33" s="65"/>
      <c r="AM33" s="65"/>
      <c r="AN33" s="65"/>
      <c r="AO33" s="65"/>
    </row>
    <row r="34" spans="1:41" ht="12" customHeight="1" x14ac:dyDescent="0.35">
      <c r="A34" s="73" t="s">
        <v>33</v>
      </c>
      <c r="B34" s="73"/>
      <c r="C34" s="73"/>
      <c r="D34" s="3"/>
      <c r="E34" s="3"/>
      <c r="F34" s="3"/>
      <c r="G34" s="3"/>
      <c r="H34" s="3"/>
      <c r="I34" s="3"/>
      <c r="J34" s="3"/>
      <c r="K34" s="3"/>
      <c r="L34" s="3"/>
      <c r="M34" s="3"/>
      <c r="N34" s="84"/>
      <c r="O34" s="3"/>
      <c r="P34" s="3"/>
      <c r="Q34" s="3"/>
      <c r="R34" s="3"/>
      <c r="S34" s="3"/>
      <c r="T34" s="3"/>
      <c r="U34" s="3"/>
      <c r="V34" s="3"/>
      <c r="W34" s="3"/>
      <c r="X34" s="3"/>
      <c r="Y34" s="85"/>
      <c r="Z34" s="4"/>
      <c r="AA34" s="4"/>
      <c r="AB34" s="4"/>
      <c r="AC34" s="4"/>
      <c r="AD34" s="4"/>
      <c r="AE34" s="4"/>
      <c r="AF34" s="4"/>
      <c r="AG34" s="4"/>
      <c r="AH34" s="4"/>
      <c r="AI34" s="4"/>
      <c r="AJ34" s="4"/>
      <c r="AK34" s="65"/>
      <c r="AL34" s="65"/>
      <c r="AM34" s="65"/>
      <c r="AN34" s="65"/>
      <c r="AO34" s="65"/>
    </row>
    <row r="35" spans="1:41" ht="12" customHeight="1" x14ac:dyDescent="0.35">
      <c r="A35" s="73" t="s">
        <v>51</v>
      </c>
      <c r="B35" s="73"/>
      <c r="C35" s="73"/>
      <c r="D35" s="3"/>
      <c r="E35" s="3"/>
      <c r="F35" s="3"/>
      <c r="G35" s="3"/>
      <c r="H35" s="3"/>
      <c r="I35" s="3"/>
      <c r="J35" s="3"/>
      <c r="K35" s="3"/>
      <c r="L35" s="3"/>
      <c r="M35" s="3"/>
      <c r="N35" s="84"/>
      <c r="O35" s="3"/>
      <c r="P35" s="3"/>
      <c r="Q35" s="3"/>
      <c r="R35" s="3"/>
      <c r="S35" s="3"/>
      <c r="T35" s="3"/>
      <c r="U35" s="3"/>
      <c r="V35" s="3"/>
      <c r="W35" s="3"/>
      <c r="X35" s="3"/>
      <c r="Y35" s="85"/>
      <c r="Z35" s="4"/>
      <c r="AA35" s="4"/>
      <c r="AB35" s="4"/>
      <c r="AC35" s="4"/>
      <c r="AD35" s="4"/>
      <c r="AE35" s="4"/>
      <c r="AF35" s="4"/>
      <c r="AG35" s="4"/>
      <c r="AH35" s="4"/>
      <c r="AI35" s="4"/>
      <c r="AJ35" s="4"/>
      <c r="AK35" s="65"/>
      <c r="AL35" s="65"/>
      <c r="AM35" s="65"/>
      <c r="AN35" s="65"/>
      <c r="AO35" s="65"/>
    </row>
    <row r="36" spans="1:41" ht="12" customHeight="1" x14ac:dyDescent="0.35">
      <c r="A36" s="285" t="s">
        <v>136</v>
      </c>
      <c r="B36" s="285"/>
      <c r="C36" s="285"/>
      <c r="D36" s="285"/>
      <c r="E36" s="107"/>
      <c r="F36" s="107"/>
      <c r="G36" s="107"/>
      <c r="H36" s="39"/>
      <c r="I36" s="39"/>
      <c r="J36" s="39"/>
      <c r="K36" s="39"/>
      <c r="L36" s="39"/>
      <c r="M36" s="39"/>
      <c r="N36" s="84"/>
      <c r="O36" s="39"/>
      <c r="P36" s="39"/>
      <c r="Q36" s="39"/>
      <c r="R36" s="39"/>
      <c r="S36" s="39"/>
      <c r="T36" s="39"/>
      <c r="U36" s="39"/>
      <c r="V36" s="39"/>
      <c r="W36" s="39"/>
      <c r="X36" s="39"/>
      <c r="Y36" s="85"/>
      <c r="Z36" s="40"/>
      <c r="AA36" s="40"/>
      <c r="AB36" s="40"/>
      <c r="AC36" s="40"/>
      <c r="AD36" s="40"/>
      <c r="AE36" s="40"/>
      <c r="AF36" s="40"/>
      <c r="AG36" s="40"/>
      <c r="AH36" s="40"/>
      <c r="AI36" s="40"/>
      <c r="AJ36" s="40"/>
      <c r="AK36" s="65"/>
      <c r="AL36" s="65"/>
      <c r="AM36" s="65"/>
      <c r="AN36" s="65"/>
      <c r="AO36" s="65"/>
    </row>
    <row r="37" spans="1:41" ht="12" customHeight="1" x14ac:dyDescent="0.35">
      <c r="A37" s="89" t="s">
        <v>57</v>
      </c>
      <c r="B37" s="73"/>
      <c r="C37" s="73"/>
      <c r="D37" s="30"/>
      <c r="E37" s="30"/>
      <c r="F37" s="30"/>
      <c r="G37" s="30"/>
      <c r="H37" s="30"/>
      <c r="I37" s="30"/>
      <c r="J37" s="30"/>
      <c r="K37" s="30"/>
      <c r="L37" s="30"/>
      <c r="M37" s="30"/>
      <c r="N37" s="63"/>
      <c r="O37" s="30"/>
      <c r="P37" s="30"/>
      <c r="Q37" s="30"/>
      <c r="R37" s="30"/>
      <c r="S37" s="30"/>
      <c r="T37" s="30"/>
      <c r="U37" s="30"/>
      <c r="V37" s="30"/>
      <c r="W37" s="30"/>
      <c r="X37" s="30"/>
      <c r="Y37" s="64"/>
      <c r="Z37" s="31"/>
      <c r="AA37" s="31"/>
      <c r="AB37" s="31"/>
      <c r="AC37" s="31"/>
      <c r="AD37" s="31"/>
      <c r="AE37" s="31"/>
      <c r="AF37" s="31"/>
      <c r="AG37" s="31"/>
      <c r="AH37" s="31"/>
      <c r="AI37" s="31"/>
      <c r="AJ37" s="31"/>
      <c r="AK37" s="115"/>
      <c r="AL37" s="115"/>
      <c r="AM37" s="115"/>
      <c r="AN37" s="115"/>
      <c r="AO37" s="115"/>
    </row>
    <row r="38" spans="1:41" ht="12" customHeight="1" x14ac:dyDescent="0.35">
      <c r="A38" s="89" t="s">
        <v>242</v>
      </c>
      <c r="B38" s="89"/>
      <c r="C38" s="89"/>
      <c r="D38" s="30"/>
      <c r="E38" s="30"/>
      <c r="F38" s="30"/>
      <c r="G38" s="30"/>
      <c r="H38" s="30"/>
      <c r="I38" s="30"/>
      <c r="J38" s="30"/>
      <c r="K38" s="30"/>
      <c r="L38" s="30"/>
      <c r="M38" s="30"/>
      <c r="N38" s="64"/>
      <c r="O38" s="30"/>
      <c r="P38" s="30"/>
      <c r="Q38" s="30"/>
      <c r="R38" s="30"/>
      <c r="S38" s="30"/>
      <c r="T38" s="30"/>
      <c r="U38" s="30"/>
      <c r="V38" s="30"/>
      <c r="W38" s="30"/>
      <c r="X38" s="30"/>
      <c r="Y38" s="64"/>
      <c r="Z38" s="170"/>
      <c r="AA38" s="170"/>
      <c r="AB38" s="170"/>
      <c r="AC38" s="170"/>
      <c r="AD38" s="170"/>
      <c r="AE38" s="170"/>
      <c r="AF38" s="170"/>
      <c r="AG38" s="170"/>
      <c r="AH38" s="170"/>
      <c r="AI38" s="170"/>
      <c r="AJ38" s="170"/>
      <c r="AK38" s="115"/>
      <c r="AL38" s="115"/>
      <c r="AM38" s="115"/>
      <c r="AN38" s="115"/>
      <c r="AO38" s="115"/>
    </row>
    <row r="39" spans="1:41" ht="12" customHeight="1" x14ac:dyDescent="0.35">
      <c r="A39" s="89" t="s">
        <v>55</v>
      </c>
      <c r="B39" s="89"/>
      <c r="C39" s="89"/>
      <c r="D39" s="30"/>
      <c r="E39" s="30"/>
      <c r="F39" s="30"/>
      <c r="G39" s="30"/>
      <c r="H39" s="30"/>
      <c r="I39" s="30"/>
      <c r="J39" s="30"/>
      <c r="K39" s="30"/>
      <c r="L39" s="30"/>
      <c r="M39" s="30"/>
      <c r="N39" s="64"/>
      <c r="O39" s="30"/>
      <c r="P39" s="30"/>
      <c r="Q39" s="30"/>
      <c r="R39" s="30"/>
      <c r="S39" s="30"/>
      <c r="T39" s="30"/>
      <c r="U39" s="30"/>
      <c r="V39" s="30"/>
      <c r="W39" s="30"/>
      <c r="X39" s="30"/>
      <c r="Y39" s="64"/>
      <c r="Z39" s="170"/>
      <c r="AA39" s="170"/>
      <c r="AB39" s="170"/>
      <c r="AC39" s="170"/>
      <c r="AD39" s="170"/>
      <c r="AE39" s="170"/>
      <c r="AF39" s="170"/>
      <c r="AG39" s="170"/>
      <c r="AH39" s="170"/>
      <c r="AI39" s="170"/>
      <c r="AJ39" s="170"/>
      <c r="AK39" s="115"/>
      <c r="AL39" s="115"/>
      <c r="AM39" s="115"/>
      <c r="AN39" s="115"/>
      <c r="AO39" s="115"/>
    </row>
    <row r="40" spans="1:41" ht="12" customHeight="1" x14ac:dyDescent="0.35">
      <c r="A40" s="89" t="s">
        <v>243</v>
      </c>
      <c r="B40" s="73"/>
      <c r="C40" s="73"/>
      <c r="D40" s="30"/>
      <c r="E40" s="30"/>
      <c r="F40" s="30"/>
      <c r="G40" s="30"/>
      <c r="H40" s="30"/>
      <c r="I40" s="30"/>
      <c r="J40" s="30"/>
      <c r="K40" s="30"/>
      <c r="L40" s="30"/>
      <c r="M40" s="30"/>
      <c r="N40" s="63"/>
      <c r="O40" s="30"/>
      <c r="P40" s="30"/>
      <c r="Q40" s="30"/>
      <c r="R40" s="30"/>
      <c r="S40" s="30"/>
      <c r="T40" s="30"/>
      <c r="U40" s="30"/>
      <c r="V40" s="30"/>
      <c r="W40" s="30"/>
      <c r="X40" s="30"/>
      <c r="Y40" s="64"/>
      <c r="Z40" s="31"/>
      <c r="AA40" s="31"/>
      <c r="AB40" s="31"/>
      <c r="AC40" s="31"/>
      <c r="AD40" s="31"/>
      <c r="AE40" s="31"/>
      <c r="AF40" s="31"/>
      <c r="AG40" s="31"/>
      <c r="AH40" s="31"/>
      <c r="AI40" s="31"/>
      <c r="AJ40" s="31"/>
      <c r="AK40" s="115"/>
      <c r="AL40" s="115"/>
      <c r="AM40" s="115"/>
      <c r="AN40" s="115"/>
      <c r="AO40" s="115"/>
    </row>
    <row r="41" spans="1:41" ht="12" customHeight="1" x14ac:dyDescent="0.35">
      <c r="A41" s="59" t="s">
        <v>35</v>
      </c>
      <c r="B41" s="59"/>
      <c r="C41" s="59"/>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row>
    <row r="42" spans="1:41" ht="30" customHeight="1" x14ac:dyDescent="0.35">
      <c r="A42" s="66" t="s">
        <v>244</v>
      </c>
      <c r="B42" s="66"/>
      <c r="C42" s="66"/>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row>
    <row r="43" spans="1:41" ht="20.25" customHeight="1" x14ac:dyDescent="0.35">
      <c r="A43" s="58" t="s">
        <v>207</v>
      </c>
      <c r="B43" s="70"/>
      <c r="C43" s="70"/>
      <c r="D43" s="207"/>
      <c r="E43" s="207"/>
      <c r="F43" s="207"/>
      <c r="G43" s="207"/>
      <c r="H43" s="207"/>
      <c r="I43" s="207"/>
      <c r="J43" s="207"/>
      <c r="K43" s="207"/>
      <c r="L43" s="207"/>
      <c r="M43" s="207"/>
      <c r="N43" s="207"/>
      <c r="O43" s="208"/>
      <c r="P43" s="208"/>
      <c r="Q43" s="208"/>
      <c r="R43" s="208"/>
      <c r="S43" s="207"/>
      <c r="T43" s="207"/>
      <c r="U43" s="207"/>
      <c r="V43" s="207"/>
      <c r="W43" s="207"/>
      <c r="X43" s="207"/>
      <c r="Y43" s="207"/>
      <c r="Z43" s="209"/>
      <c r="AA43" s="209"/>
      <c r="AB43" s="209"/>
      <c r="AC43" s="209"/>
      <c r="AD43" s="209"/>
      <c r="AE43" s="209"/>
      <c r="AF43" s="209"/>
      <c r="AG43" s="209"/>
      <c r="AH43" s="209"/>
      <c r="AI43" s="209"/>
      <c r="AJ43" s="209"/>
      <c r="AK43" s="205"/>
      <c r="AL43" s="205"/>
      <c r="AM43" s="205"/>
      <c r="AN43" s="205"/>
      <c r="AO43" s="205"/>
    </row>
    <row r="44" spans="1:41" ht="15" customHeight="1" x14ac:dyDescent="0.35">
      <c r="A44" s="139"/>
      <c r="B44" s="286" t="s">
        <v>53</v>
      </c>
      <c r="C44" s="287"/>
      <c r="D44" s="287"/>
      <c r="E44" s="287"/>
      <c r="F44" s="287"/>
      <c r="G44" s="287"/>
      <c r="H44" s="287"/>
      <c r="I44" s="287"/>
      <c r="J44" s="287"/>
      <c r="K44" s="287"/>
      <c r="L44" s="287"/>
      <c r="M44" s="287"/>
      <c r="N44" s="288"/>
      <c r="O44" s="286" t="s">
        <v>54</v>
      </c>
      <c r="P44" s="287"/>
      <c r="Q44" s="287"/>
      <c r="R44" s="287"/>
      <c r="S44" s="287"/>
      <c r="T44" s="287"/>
      <c r="U44" s="287"/>
      <c r="V44" s="287"/>
      <c r="W44" s="287"/>
      <c r="X44" s="287"/>
      <c r="Y44" s="287"/>
      <c r="Z44" s="287"/>
      <c r="AA44" s="287"/>
      <c r="AB44" s="288"/>
      <c r="AC44" s="293" t="s">
        <v>60</v>
      </c>
      <c r="AD44" s="291"/>
      <c r="AE44" s="291"/>
      <c r="AF44" s="291"/>
      <c r="AG44" s="291"/>
      <c r="AH44" s="291"/>
      <c r="AI44" s="291"/>
      <c r="AJ44" s="291"/>
      <c r="AK44" s="291"/>
      <c r="AL44" s="291"/>
      <c r="AM44" s="291"/>
      <c r="AN44" s="291"/>
      <c r="AO44" s="291"/>
    </row>
    <row r="45" spans="1:41" ht="44.15" customHeight="1" x14ac:dyDescent="0.35">
      <c r="A45" s="117" t="s">
        <v>37</v>
      </c>
      <c r="B45" s="55" t="s">
        <v>157</v>
      </c>
      <c r="C45" s="55" t="s">
        <v>158</v>
      </c>
      <c r="D45" s="55" t="s">
        <v>159</v>
      </c>
      <c r="E45" s="55" t="s">
        <v>160</v>
      </c>
      <c r="F45" s="55" t="s">
        <v>161</v>
      </c>
      <c r="G45" s="55" t="s">
        <v>162</v>
      </c>
      <c r="H45" s="55" t="s">
        <v>163</v>
      </c>
      <c r="I45" s="55" t="s">
        <v>164</v>
      </c>
      <c r="J45" s="55" t="s">
        <v>165</v>
      </c>
      <c r="K45" s="55" t="s">
        <v>166</v>
      </c>
      <c r="L45" s="55" t="s">
        <v>167</v>
      </c>
      <c r="M45" s="55" t="s">
        <v>168</v>
      </c>
      <c r="N45" s="55" t="s">
        <v>153</v>
      </c>
      <c r="O45" s="55" t="s">
        <v>169</v>
      </c>
      <c r="P45" s="55" t="s">
        <v>170</v>
      </c>
      <c r="Q45" s="55" t="s">
        <v>171</v>
      </c>
      <c r="R45" s="55" t="s">
        <v>172</v>
      </c>
      <c r="S45" s="55" t="s">
        <v>173</v>
      </c>
      <c r="T45" s="55" t="s">
        <v>174</v>
      </c>
      <c r="U45" s="55" t="s">
        <v>175</v>
      </c>
      <c r="V45" s="55" t="s">
        <v>176</v>
      </c>
      <c r="W45" s="55" t="s">
        <v>177</v>
      </c>
      <c r="X45" s="55" t="s">
        <v>178</v>
      </c>
      <c r="Y45" s="55" t="s">
        <v>179</v>
      </c>
      <c r="Z45" s="55" t="s">
        <v>180</v>
      </c>
      <c r="AA45" s="55" t="s">
        <v>181</v>
      </c>
      <c r="AB45" s="55" t="s">
        <v>154</v>
      </c>
      <c r="AC45" s="55" t="s">
        <v>61</v>
      </c>
      <c r="AD45" s="55" t="s">
        <v>62</v>
      </c>
      <c r="AE45" s="55" t="s">
        <v>63</v>
      </c>
      <c r="AF45" s="55" t="s">
        <v>64</v>
      </c>
      <c r="AG45" s="55" t="s">
        <v>65</v>
      </c>
      <c r="AH45" s="55" t="s">
        <v>66</v>
      </c>
      <c r="AI45" s="55" t="s">
        <v>67</v>
      </c>
      <c r="AJ45" s="55" t="s">
        <v>68</v>
      </c>
      <c r="AK45" s="55" t="s">
        <v>69</v>
      </c>
      <c r="AL45" s="55" t="s">
        <v>70</v>
      </c>
      <c r="AM45" s="55" t="s">
        <v>71</v>
      </c>
      <c r="AN45" s="55" t="s">
        <v>72</v>
      </c>
      <c r="AO45" s="143" t="s">
        <v>73</v>
      </c>
    </row>
    <row r="46" spans="1:41" ht="15" customHeight="1" x14ac:dyDescent="0.35">
      <c r="A46" s="118" t="s">
        <v>40</v>
      </c>
      <c r="B46" s="128">
        <v>73839</v>
      </c>
      <c r="C46" s="128">
        <v>64605</v>
      </c>
      <c r="D46" s="120">
        <v>70362</v>
      </c>
      <c r="E46" s="120">
        <v>79385</v>
      </c>
      <c r="F46" s="120">
        <v>81008</v>
      </c>
      <c r="G46" s="120">
        <v>73026</v>
      </c>
      <c r="H46" s="120">
        <v>74588</v>
      </c>
      <c r="I46" s="120">
        <v>69352</v>
      </c>
      <c r="J46" s="120">
        <v>74259</v>
      </c>
      <c r="K46" s="120">
        <v>79495</v>
      </c>
      <c r="L46" s="120">
        <v>73824</v>
      </c>
      <c r="M46" s="120">
        <v>69050</v>
      </c>
      <c r="N46" s="120">
        <f>SUM(B46:M46)/12</f>
        <v>73566.083333333328</v>
      </c>
      <c r="O46" s="120">
        <v>65597</v>
      </c>
      <c r="P46" s="120">
        <v>55641</v>
      </c>
      <c r="Q46" s="120">
        <v>62656</v>
      </c>
      <c r="R46" s="120">
        <v>72505</v>
      </c>
      <c r="S46" s="120">
        <v>72234</v>
      </c>
      <c r="T46" s="120">
        <v>69323</v>
      </c>
      <c r="U46" s="120">
        <v>75653</v>
      </c>
      <c r="V46" s="120">
        <v>75079</v>
      </c>
      <c r="W46" s="120">
        <v>68272</v>
      </c>
      <c r="X46" s="120">
        <v>67409</v>
      </c>
      <c r="Y46" s="120">
        <v>72809</v>
      </c>
      <c r="Z46" s="120">
        <v>67530</v>
      </c>
      <c r="AA46" s="120">
        <v>79571</v>
      </c>
      <c r="AB46" s="121">
        <f>SUM(O46:AA46)/13</f>
        <v>69559.923076923078</v>
      </c>
      <c r="AC46" s="122">
        <f>(O46-D46)/D46</f>
        <v>-6.7721213154827889E-2</v>
      </c>
      <c r="AD46" s="122">
        <f t="shared" ref="AD46:AL46" si="12">(P46-E46)/E46</f>
        <v>-0.29909932606915662</v>
      </c>
      <c r="AE46" s="122">
        <f t="shared" si="12"/>
        <v>-0.22654552636776615</v>
      </c>
      <c r="AF46" s="130">
        <f t="shared" si="12"/>
        <v>-7.1344452660696191E-3</v>
      </c>
      <c r="AG46" s="122">
        <f t="shared" si="12"/>
        <v>-3.1560036466992007E-2</v>
      </c>
      <c r="AH46" s="130">
        <f t="shared" si="12"/>
        <v>-4.1815665013265657E-4</v>
      </c>
      <c r="AI46" s="122">
        <f t="shared" si="12"/>
        <v>1.8772135364063615E-2</v>
      </c>
      <c r="AJ46" s="122">
        <f t="shared" si="12"/>
        <v>-5.5550663563746147E-2</v>
      </c>
      <c r="AK46" s="122">
        <f t="shared" si="12"/>
        <v>-7.5205895101863887E-2</v>
      </c>
      <c r="AL46" s="122">
        <f t="shared" si="12"/>
        <v>-2.3765387400434469E-2</v>
      </c>
      <c r="AM46" s="123">
        <f>(Y46-B46)/B46</f>
        <v>-1.3949268002004361E-2</v>
      </c>
      <c r="AN46" s="123">
        <f>(Z46-C46)/C46</f>
        <v>4.527513350359879E-2</v>
      </c>
      <c r="AO46" s="123">
        <f>(AA46-D46)/D46</f>
        <v>0.13088030470992865</v>
      </c>
    </row>
    <row r="47" spans="1:41" ht="15" customHeight="1" x14ac:dyDescent="0.35">
      <c r="A47" s="118" t="s">
        <v>41</v>
      </c>
      <c r="B47" s="129">
        <v>0</v>
      </c>
      <c r="C47" s="129">
        <v>0</v>
      </c>
      <c r="D47" s="131">
        <v>0</v>
      </c>
      <c r="E47" s="131">
        <v>0</v>
      </c>
      <c r="F47" s="131">
        <v>0</v>
      </c>
      <c r="G47" s="131">
        <v>0</v>
      </c>
      <c r="H47" s="131">
        <v>0</v>
      </c>
      <c r="I47" s="131">
        <v>0</v>
      </c>
      <c r="J47" s="131">
        <v>0</v>
      </c>
      <c r="K47" s="131">
        <v>0</v>
      </c>
      <c r="L47" s="131">
        <v>0</v>
      </c>
      <c r="M47" s="131">
        <v>0</v>
      </c>
      <c r="N47" s="131">
        <f>((B46*B47)+(C46*C47)+(D46*D47)+(E46*E47)+(F46*F47)+(G46*G47)+(H46*H47)+(I46*I47)+(J46*J47)+(K46*K47)+(L46*L47)+(M46*M47))/SUM(B46:M46)</f>
        <v>0</v>
      </c>
      <c r="O47" s="125">
        <v>0.1261033278960928</v>
      </c>
      <c r="P47" s="125">
        <v>0.4419223234665085</v>
      </c>
      <c r="Q47" s="125">
        <v>0.27749936159346272</v>
      </c>
      <c r="R47" s="125">
        <v>0.17942210882008136</v>
      </c>
      <c r="S47" s="125">
        <v>0.12833291801644656</v>
      </c>
      <c r="T47" s="125">
        <v>0.11825800960720108</v>
      </c>
      <c r="U47" s="125">
        <v>0.13368934477152261</v>
      </c>
      <c r="V47" s="125">
        <v>0.14825716911519865</v>
      </c>
      <c r="W47" s="125">
        <v>0.24717307241621747</v>
      </c>
      <c r="X47" s="125">
        <v>0.2421635093236808</v>
      </c>
      <c r="Y47" s="125">
        <v>0.21432789902347238</v>
      </c>
      <c r="Z47" s="125">
        <v>0.1990078483636902</v>
      </c>
      <c r="AA47" s="125">
        <v>0.18365987608550854</v>
      </c>
      <c r="AB47" s="125">
        <f>((O46*O47)+(P46*P47)+(Q46*Q47)+(R46*R47)+(S46*S47)+(T46*T47)+(U46*U47)+(V46*V47)+(W46*W47)+(X46*X47)+(Y46*Y47)+(Z46*Z47)+(AA46*AA47))/SUM(O46:AA46)</f>
        <v>0.19775644463710867</v>
      </c>
      <c r="AC47" s="125" t="s">
        <v>56</v>
      </c>
      <c r="AD47" s="125" t="s">
        <v>56</v>
      </c>
      <c r="AE47" s="125" t="s">
        <v>56</v>
      </c>
      <c r="AF47" s="125" t="s">
        <v>56</v>
      </c>
      <c r="AG47" s="125" t="s">
        <v>56</v>
      </c>
      <c r="AH47" s="125" t="s">
        <v>56</v>
      </c>
      <c r="AI47" s="125" t="s">
        <v>56</v>
      </c>
      <c r="AJ47" s="125" t="s">
        <v>56</v>
      </c>
      <c r="AK47" s="125" t="s">
        <v>56</v>
      </c>
      <c r="AL47" s="125" t="s">
        <v>56</v>
      </c>
      <c r="AM47" s="127" t="s">
        <v>56</v>
      </c>
      <c r="AN47" s="127" t="s">
        <v>56</v>
      </c>
      <c r="AO47" s="127" t="s">
        <v>56</v>
      </c>
    </row>
    <row r="48" spans="1:41" ht="15" customHeight="1" x14ac:dyDescent="0.35">
      <c r="A48" s="118" t="s">
        <v>29</v>
      </c>
      <c r="B48" s="128">
        <v>1173</v>
      </c>
      <c r="C48" s="128">
        <v>919</v>
      </c>
      <c r="D48" s="120">
        <v>1155</v>
      </c>
      <c r="E48" s="120">
        <v>1335</v>
      </c>
      <c r="F48" s="120">
        <v>1301</v>
      </c>
      <c r="G48" s="120">
        <v>1078</v>
      </c>
      <c r="H48" s="120">
        <v>1104</v>
      </c>
      <c r="I48" s="120">
        <v>945</v>
      </c>
      <c r="J48" s="120">
        <v>1094</v>
      </c>
      <c r="K48" s="120">
        <v>1318</v>
      </c>
      <c r="L48" s="120">
        <v>1101</v>
      </c>
      <c r="M48" s="120">
        <v>985</v>
      </c>
      <c r="N48" s="120">
        <f>SUM(B48:M48)/12</f>
        <v>1125.6666666666667</v>
      </c>
      <c r="O48" s="120">
        <v>837</v>
      </c>
      <c r="P48" s="120">
        <v>326</v>
      </c>
      <c r="Q48" s="120">
        <v>528</v>
      </c>
      <c r="R48" s="120">
        <v>727</v>
      </c>
      <c r="S48" s="120">
        <v>678</v>
      </c>
      <c r="T48" s="120">
        <v>686</v>
      </c>
      <c r="U48" s="120">
        <v>857</v>
      </c>
      <c r="V48" s="120">
        <v>821</v>
      </c>
      <c r="W48" s="120">
        <v>753</v>
      </c>
      <c r="X48" s="120">
        <v>651</v>
      </c>
      <c r="Y48" s="120">
        <v>859</v>
      </c>
      <c r="Z48" s="120">
        <v>812</v>
      </c>
      <c r="AA48" s="120">
        <v>851</v>
      </c>
      <c r="AB48" s="121">
        <f>SUM(O48:AA48)/13</f>
        <v>722</v>
      </c>
      <c r="AC48" s="122">
        <f>(O48-D48)/D48</f>
        <v>-0.27532467532467531</v>
      </c>
      <c r="AD48" s="122">
        <f t="shared" ref="AD48:AL48" si="13">(P48-E48)/E48</f>
        <v>-0.75580524344569289</v>
      </c>
      <c r="AE48" s="122">
        <f t="shared" si="13"/>
        <v>-0.59415833973866261</v>
      </c>
      <c r="AF48" s="122">
        <f t="shared" si="13"/>
        <v>-0.32560296846011133</v>
      </c>
      <c r="AG48" s="122">
        <f t="shared" si="13"/>
        <v>-0.3858695652173913</v>
      </c>
      <c r="AH48" s="122">
        <f t="shared" si="13"/>
        <v>-0.27407407407407408</v>
      </c>
      <c r="AI48" s="122">
        <f t="shared" si="13"/>
        <v>-0.21663619744058502</v>
      </c>
      <c r="AJ48" s="122">
        <f t="shared" si="13"/>
        <v>-0.37708649468892264</v>
      </c>
      <c r="AK48" s="122">
        <f t="shared" si="13"/>
        <v>-0.31607629427792916</v>
      </c>
      <c r="AL48" s="122">
        <f t="shared" si="13"/>
        <v>-0.33908629441624366</v>
      </c>
      <c r="AM48" s="123">
        <f>(Y48-B48)/B48</f>
        <v>-0.26768968456947995</v>
      </c>
      <c r="AN48" s="123">
        <f>(Z48-C48)/C48</f>
        <v>-0.11643090315560392</v>
      </c>
      <c r="AO48" s="123">
        <f>(AA48-D48)/D48</f>
        <v>-0.26320346320346322</v>
      </c>
    </row>
    <row r="49" spans="1:41" ht="15" customHeight="1" x14ac:dyDescent="0.35">
      <c r="A49" s="118" t="s">
        <v>42</v>
      </c>
      <c r="B49" s="129">
        <v>0</v>
      </c>
      <c r="C49" s="129">
        <v>0</v>
      </c>
      <c r="D49" s="131">
        <v>0</v>
      </c>
      <c r="E49" s="131">
        <v>0</v>
      </c>
      <c r="F49" s="131">
        <v>0</v>
      </c>
      <c r="G49" s="131">
        <v>0</v>
      </c>
      <c r="H49" s="131">
        <v>0</v>
      </c>
      <c r="I49" s="131">
        <v>0</v>
      </c>
      <c r="J49" s="131">
        <v>0</v>
      </c>
      <c r="K49" s="131">
        <v>0</v>
      </c>
      <c r="L49" s="131">
        <v>0</v>
      </c>
      <c r="M49" s="131">
        <v>0</v>
      </c>
      <c r="N49" s="131">
        <f>((B48*B49)+(C48*C49)+(D48*D49)+(E48*E49)+(F48*F49)+(G48*G49)+(H48*H49)+(I48*I49)+(J48*J49)+(K48*K49)+(L48*L49)+(M48*M49))/SUM(B48:M48)</f>
        <v>0</v>
      </c>
      <c r="O49" s="131">
        <v>0</v>
      </c>
      <c r="P49" s="125">
        <v>1.2269938650306749E-2</v>
      </c>
      <c r="Q49" s="125">
        <v>2.2727272727272728E-2</v>
      </c>
      <c r="R49" s="131">
        <v>2.751031636863824E-3</v>
      </c>
      <c r="S49" s="131">
        <v>2.9498525073746312E-3</v>
      </c>
      <c r="T49" s="131">
        <v>0</v>
      </c>
      <c r="U49" s="131">
        <v>0</v>
      </c>
      <c r="V49" s="131">
        <v>2.4360535931790498E-3</v>
      </c>
      <c r="W49" s="125">
        <v>1.3280212483399735E-2</v>
      </c>
      <c r="X49" s="131">
        <v>0</v>
      </c>
      <c r="Y49" s="125">
        <v>1.9790454016298021E-2</v>
      </c>
      <c r="Z49" s="125">
        <v>3.9408866995073892E-2</v>
      </c>
      <c r="AA49" s="125">
        <v>2.3501762632197415E-2</v>
      </c>
      <c r="AB49" s="125">
        <f>((O48*O49)+(P48*P49)+(Q48*Q49)+(R48*R49)+(S48*S49)+(T48*T49)+(U48*U49)+(V48*V49)+(W48*W49)+(X48*X49)+(Y48*Y49)+(Z48*Z49)+(AA48*AA49))/SUM(O48:AA48)</f>
        <v>1.0760707436607713E-2</v>
      </c>
      <c r="AC49" s="125" t="s">
        <v>56</v>
      </c>
      <c r="AD49" s="125" t="s">
        <v>56</v>
      </c>
      <c r="AE49" s="125" t="s">
        <v>56</v>
      </c>
      <c r="AF49" s="125" t="s">
        <v>56</v>
      </c>
      <c r="AG49" s="125" t="s">
        <v>56</v>
      </c>
      <c r="AH49" s="125" t="s">
        <v>56</v>
      </c>
      <c r="AI49" s="125" t="s">
        <v>56</v>
      </c>
      <c r="AJ49" s="125" t="s">
        <v>56</v>
      </c>
      <c r="AK49" s="125" t="s">
        <v>56</v>
      </c>
      <c r="AL49" s="125" t="s">
        <v>56</v>
      </c>
      <c r="AM49" s="127" t="s">
        <v>56</v>
      </c>
      <c r="AN49" s="127" t="s">
        <v>56</v>
      </c>
      <c r="AO49" s="127" t="s">
        <v>56</v>
      </c>
    </row>
    <row r="50" spans="1:41" ht="15" customHeight="1" x14ac:dyDescent="0.35">
      <c r="A50" s="118" t="s">
        <v>30</v>
      </c>
      <c r="B50" s="128">
        <v>1246</v>
      </c>
      <c r="C50" s="128">
        <v>1115</v>
      </c>
      <c r="D50" s="120">
        <v>1357</v>
      </c>
      <c r="E50" s="120">
        <v>1226</v>
      </c>
      <c r="F50" s="120">
        <v>1392</v>
      </c>
      <c r="G50" s="120">
        <v>1329</v>
      </c>
      <c r="H50" s="120">
        <v>1373</v>
      </c>
      <c r="I50" s="120">
        <v>1347</v>
      </c>
      <c r="J50" s="120">
        <v>1339</v>
      </c>
      <c r="K50" s="120">
        <v>1305</v>
      </c>
      <c r="L50" s="120">
        <v>1269</v>
      </c>
      <c r="M50" s="120">
        <v>1274</v>
      </c>
      <c r="N50" s="120">
        <f t="shared" ref="N50:N51" si="14">SUM(B50:M50)/12</f>
        <v>1297.6666666666667</v>
      </c>
      <c r="O50" s="120">
        <v>1321</v>
      </c>
      <c r="P50" s="120">
        <v>1200</v>
      </c>
      <c r="Q50" s="120">
        <v>1324</v>
      </c>
      <c r="R50" s="120">
        <v>1243</v>
      </c>
      <c r="S50" s="120">
        <v>1313</v>
      </c>
      <c r="T50" s="120">
        <v>1396</v>
      </c>
      <c r="U50" s="120">
        <v>1269</v>
      </c>
      <c r="V50" s="120">
        <v>1287</v>
      </c>
      <c r="W50" s="120">
        <v>1155</v>
      </c>
      <c r="X50" s="120">
        <v>1156</v>
      </c>
      <c r="Y50" s="120">
        <v>1188</v>
      </c>
      <c r="Z50" s="120">
        <v>1193</v>
      </c>
      <c r="AA50" s="120">
        <v>1229</v>
      </c>
      <c r="AB50" s="121">
        <f t="shared" ref="AB50:AB51" si="15">SUM(O50:AA50)/13</f>
        <v>1251.8461538461538</v>
      </c>
      <c r="AC50" s="122">
        <f>(O50-D50)/D50</f>
        <v>-2.6529108327192335E-2</v>
      </c>
      <c r="AD50" s="122">
        <f t="shared" ref="AD50:AL51" si="16">(P50-E50)/E50</f>
        <v>-2.1207177814029365E-2</v>
      </c>
      <c r="AE50" s="122">
        <f t="shared" si="16"/>
        <v>-4.8850574712643681E-2</v>
      </c>
      <c r="AF50" s="122">
        <f t="shared" si="16"/>
        <v>-6.4710308502633554E-2</v>
      </c>
      <c r="AG50" s="122">
        <f t="shared" si="16"/>
        <v>-4.3699927166788055E-2</v>
      </c>
      <c r="AH50" s="122">
        <f t="shared" si="16"/>
        <v>3.6377134372680031E-2</v>
      </c>
      <c r="AI50" s="122">
        <f t="shared" si="16"/>
        <v>-5.227781926811053E-2</v>
      </c>
      <c r="AJ50" s="122">
        <f t="shared" si="16"/>
        <v>-1.3793103448275862E-2</v>
      </c>
      <c r="AK50" s="122">
        <f t="shared" si="16"/>
        <v>-8.9834515366430265E-2</v>
      </c>
      <c r="AL50" s="122">
        <f t="shared" si="16"/>
        <v>-9.2621664050235475E-2</v>
      </c>
      <c r="AM50" s="123">
        <f t="shared" ref="AM50:AO51" si="17">(Y50-B50)/B50</f>
        <v>-4.6548956661316213E-2</v>
      </c>
      <c r="AN50" s="123">
        <f t="shared" si="17"/>
        <v>6.9955156950672642E-2</v>
      </c>
      <c r="AO50" s="123">
        <f t="shared" si="17"/>
        <v>-9.4325718496683864E-2</v>
      </c>
    </row>
    <row r="51" spans="1:41" ht="15" customHeight="1" x14ac:dyDescent="0.35">
      <c r="A51" s="237" t="s">
        <v>31</v>
      </c>
      <c r="B51" s="258">
        <v>49743</v>
      </c>
      <c r="C51" s="258">
        <v>44301</v>
      </c>
      <c r="D51" s="239">
        <v>48033</v>
      </c>
      <c r="E51" s="239">
        <v>53051</v>
      </c>
      <c r="F51" s="239">
        <v>55957</v>
      </c>
      <c r="G51" s="239">
        <v>49628</v>
      </c>
      <c r="H51" s="239">
        <v>49859</v>
      </c>
      <c r="I51" s="239">
        <v>46373</v>
      </c>
      <c r="J51" s="239">
        <v>51091</v>
      </c>
      <c r="K51" s="239">
        <v>55643</v>
      </c>
      <c r="L51" s="239">
        <v>52927</v>
      </c>
      <c r="M51" s="239">
        <v>46747</v>
      </c>
      <c r="N51" s="239">
        <f t="shared" si="14"/>
        <v>50279.416666666664</v>
      </c>
      <c r="O51" s="239">
        <v>41066</v>
      </c>
      <c r="P51" s="239">
        <v>22418</v>
      </c>
      <c r="Q51" s="239">
        <v>36125</v>
      </c>
      <c r="R51" s="239">
        <v>50623</v>
      </c>
      <c r="S51" s="239">
        <v>49805</v>
      </c>
      <c r="T51" s="239">
        <v>45838</v>
      </c>
      <c r="U51" s="239">
        <v>52555</v>
      </c>
      <c r="V51" s="239">
        <v>52259</v>
      </c>
      <c r="W51" s="239">
        <v>43836</v>
      </c>
      <c r="X51" s="239">
        <v>40095</v>
      </c>
      <c r="Y51" s="239">
        <v>43735</v>
      </c>
      <c r="Z51" s="239">
        <v>42490</v>
      </c>
      <c r="AA51" s="239">
        <v>52340</v>
      </c>
      <c r="AB51" s="240">
        <f t="shared" si="15"/>
        <v>44091.153846153844</v>
      </c>
      <c r="AC51" s="241">
        <f>(O51-D51)/D51</f>
        <v>-0.14504611412986904</v>
      </c>
      <c r="AD51" s="241">
        <f t="shared" si="16"/>
        <v>-0.5774254962206179</v>
      </c>
      <c r="AE51" s="241">
        <f t="shared" si="16"/>
        <v>-0.3544149972300159</v>
      </c>
      <c r="AF51" s="241">
        <f t="shared" si="16"/>
        <v>2.0049165793503666E-2</v>
      </c>
      <c r="AG51" s="276">
        <f t="shared" si="16"/>
        <v>-1.0830542128803225E-3</v>
      </c>
      <c r="AH51" s="241">
        <f t="shared" si="16"/>
        <v>-1.1536885687792466E-2</v>
      </c>
      <c r="AI51" s="241">
        <f t="shared" si="16"/>
        <v>2.8654753283357148E-2</v>
      </c>
      <c r="AJ51" s="241">
        <f t="shared" si="16"/>
        <v>-6.0816275182862173E-2</v>
      </c>
      <c r="AK51" s="241">
        <f t="shared" si="16"/>
        <v>-0.17176488370774839</v>
      </c>
      <c r="AL51" s="241">
        <f t="shared" si="16"/>
        <v>-0.14229790146961302</v>
      </c>
      <c r="AM51" s="242">
        <f t="shared" si="17"/>
        <v>-0.12078081338077719</v>
      </c>
      <c r="AN51" s="242">
        <f t="shared" si="17"/>
        <v>-4.0879438387395321E-2</v>
      </c>
      <c r="AO51" s="242">
        <f t="shared" si="17"/>
        <v>8.9667520246497198E-2</v>
      </c>
    </row>
    <row r="52" spans="1:41" ht="17.25" customHeight="1" x14ac:dyDescent="0.35">
      <c r="A52" s="59" t="s">
        <v>32</v>
      </c>
      <c r="B52" s="59"/>
      <c r="C52" s="59"/>
      <c r="D52" s="3"/>
      <c r="E52" s="3"/>
      <c r="F52" s="3"/>
      <c r="G52" s="3"/>
      <c r="H52" s="3"/>
      <c r="I52" s="3"/>
      <c r="J52" s="3"/>
      <c r="K52" s="3"/>
      <c r="L52" s="3"/>
      <c r="M52" s="3"/>
      <c r="N52" s="84"/>
      <c r="O52" s="3"/>
      <c r="P52" s="3"/>
      <c r="Q52" s="3"/>
      <c r="R52" s="3"/>
      <c r="S52" s="3"/>
      <c r="T52" s="3"/>
      <c r="U52" s="3"/>
      <c r="V52" s="3"/>
      <c r="W52" s="3"/>
      <c r="X52" s="3"/>
      <c r="Y52" s="85"/>
      <c r="Z52" s="4"/>
      <c r="AA52" s="4"/>
      <c r="AB52" s="4"/>
      <c r="AC52" s="4"/>
      <c r="AD52" s="4"/>
      <c r="AE52" s="4"/>
      <c r="AF52" s="4"/>
      <c r="AG52" s="4"/>
      <c r="AH52" s="4"/>
      <c r="AI52" s="4"/>
      <c r="AJ52" s="4"/>
      <c r="AK52" s="65"/>
      <c r="AL52" s="65"/>
      <c r="AM52" s="65"/>
      <c r="AN52" s="65"/>
      <c r="AO52" s="65"/>
    </row>
    <row r="53" spans="1:41" ht="12" customHeight="1" x14ac:dyDescent="0.35">
      <c r="A53" s="73" t="s">
        <v>38</v>
      </c>
      <c r="B53" s="73"/>
      <c r="C53" s="73"/>
      <c r="D53" s="3"/>
      <c r="E53" s="3"/>
      <c r="F53" s="3"/>
      <c r="G53" s="3"/>
      <c r="H53" s="3"/>
      <c r="I53" s="3"/>
      <c r="J53" s="3"/>
      <c r="K53" s="3"/>
      <c r="L53" s="3"/>
      <c r="M53" s="3"/>
      <c r="N53" s="84"/>
      <c r="O53" s="3"/>
      <c r="P53" s="3"/>
      <c r="Q53" s="3"/>
      <c r="R53" s="3"/>
      <c r="S53" s="3"/>
      <c r="T53" s="3"/>
      <c r="U53" s="3"/>
      <c r="V53" s="3"/>
      <c r="W53" s="3"/>
      <c r="X53" s="3"/>
      <c r="Y53" s="85"/>
      <c r="Z53" s="4"/>
      <c r="AA53" s="4"/>
      <c r="AB53" s="4"/>
      <c r="AC53" s="4"/>
      <c r="AD53" s="4"/>
      <c r="AE53" s="4"/>
      <c r="AF53" s="4"/>
      <c r="AG53" s="4"/>
      <c r="AH53" s="4"/>
      <c r="AI53" s="4"/>
      <c r="AJ53" s="4"/>
      <c r="AK53" s="65"/>
      <c r="AL53" s="65"/>
      <c r="AM53" s="65"/>
      <c r="AN53" s="65"/>
      <c r="AO53" s="65"/>
    </row>
    <row r="54" spans="1:41" ht="12" customHeight="1" x14ac:dyDescent="0.35">
      <c r="A54" s="73" t="s">
        <v>33</v>
      </c>
      <c r="B54" s="73"/>
      <c r="C54" s="73"/>
      <c r="D54" s="3"/>
      <c r="E54" s="3"/>
      <c r="F54" s="3"/>
      <c r="G54" s="3"/>
      <c r="H54" s="3"/>
      <c r="I54" s="3"/>
      <c r="J54" s="3"/>
      <c r="K54" s="3"/>
      <c r="L54" s="3"/>
      <c r="M54" s="3"/>
      <c r="N54" s="84"/>
      <c r="O54" s="3"/>
      <c r="P54" s="3"/>
      <c r="Q54" s="3"/>
      <c r="R54" s="3"/>
      <c r="S54" s="3"/>
      <c r="T54" s="3"/>
      <c r="U54" s="3"/>
      <c r="V54" s="3"/>
      <c r="W54" s="3"/>
      <c r="X54" s="3"/>
      <c r="Y54" s="85"/>
      <c r="Z54" s="4"/>
      <c r="AA54" s="4"/>
      <c r="AB54" s="4"/>
      <c r="AC54" s="4"/>
      <c r="AD54" s="4"/>
      <c r="AE54" s="4"/>
      <c r="AF54" s="4"/>
      <c r="AG54" s="4"/>
      <c r="AH54" s="4"/>
      <c r="AI54" s="4"/>
      <c r="AJ54" s="4"/>
      <c r="AK54" s="65"/>
      <c r="AL54" s="65"/>
      <c r="AM54" s="65"/>
      <c r="AN54" s="65"/>
      <c r="AO54" s="65"/>
    </row>
    <row r="55" spans="1:41" ht="12" customHeight="1" x14ac:dyDescent="0.4">
      <c r="A55" s="73" t="s">
        <v>51</v>
      </c>
      <c r="B55" s="73"/>
      <c r="C55" s="73"/>
      <c r="D55" s="28"/>
      <c r="E55" s="28"/>
      <c r="F55" s="28"/>
      <c r="G55" s="28"/>
      <c r="H55" s="28"/>
      <c r="I55" s="28"/>
      <c r="J55" s="28"/>
      <c r="K55" s="28"/>
      <c r="L55" s="28"/>
      <c r="M55" s="28"/>
      <c r="N55" s="76"/>
      <c r="O55" s="28"/>
      <c r="P55" s="28"/>
      <c r="Q55" s="28"/>
      <c r="R55" s="28"/>
      <c r="S55" s="28"/>
      <c r="T55" s="28"/>
      <c r="U55" s="28"/>
      <c r="V55" s="28"/>
      <c r="W55" s="28"/>
      <c r="X55" s="28"/>
      <c r="Y55" s="77"/>
      <c r="Z55" s="29"/>
      <c r="AA55" s="29"/>
      <c r="AB55" s="29"/>
      <c r="AC55" s="29"/>
      <c r="AD55" s="29"/>
      <c r="AE55" s="29"/>
      <c r="AF55" s="29"/>
      <c r="AG55" s="29"/>
      <c r="AH55" s="29"/>
      <c r="AI55" s="29"/>
      <c r="AJ55" s="29"/>
      <c r="AK55" s="141"/>
      <c r="AL55" s="141"/>
      <c r="AM55" s="141"/>
      <c r="AN55" s="141"/>
      <c r="AO55" s="141"/>
    </row>
    <row r="56" spans="1:41" ht="12" customHeight="1" x14ac:dyDescent="0.35">
      <c r="A56" s="285" t="s">
        <v>136</v>
      </c>
      <c r="B56" s="285"/>
      <c r="C56" s="285"/>
      <c r="D56" s="285"/>
      <c r="E56" s="107"/>
      <c r="F56" s="107"/>
      <c r="G56" s="107"/>
      <c r="H56" s="39"/>
      <c r="I56" s="39"/>
      <c r="J56" s="39"/>
      <c r="K56" s="39"/>
      <c r="L56" s="39"/>
      <c r="M56" s="39"/>
      <c r="N56" s="84"/>
      <c r="O56" s="39"/>
      <c r="P56" s="39"/>
      <c r="Q56" s="39"/>
      <c r="R56" s="39"/>
      <c r="S56" s="39"/>
      <c r="T56" s="39"/>
      <c r="U56" s="39"/>
      <c r="V56" s="39"/>
      <c r="W56" s="39"/>
      <c r="X56" s="39"/>
      <c r="Y56" s="85"/>
      <c r="Z56" s="40"/>
      <c r="AA56" s="40"/>
      <c r="AB56" s="40"/>
      <c r="AC56" s="40"/>
      <c r="AD56" s="40"/>
      <c r="AE56" s="40"/>
      <c r="AF56" s="40"/>
      <c r="AG56" s="40"/>
      <c r="AH56" s="40"/>
      <c r="AI56" s="40"/>
      <c r="AJ56" s="40"/>
      <c r="AK56" s="65"/>
      <c r="AL56" s="65"/>
      <c r="AM56" s="65"/>
      <c r="AN56" s="65"/>
      <c r="AO56" s="65"/>
    </row>
    <row r="57" spans="1:41" ht="12" customHeight="1" x14ac:dyDescent="0.35">
      <c r="A57" s="89" t="s">
        <v>57</v>
      </c>
      <c r="B57" s="73"/>
      <c r="C57" s="73"/>
      <c r="D57" s="30"/>
      <c r="E57" s="30"/>
      <c r="F57" s="30"/>
      <c r="G57" s="30"/>
      <c r="H57" s="30"/>
      <c r="I57" s="30"/>
      <c r="J57" s="30"/>
      <c r="K57" s="30"/>
      <c r="L57" s="30"/>
      <c r="M57" s="30"/>
      <c r="N57" s="63"/>
      <c r="O57" s="30"/>
      <c r="P57" s="30"/>
      <c r="Q57" s="30"/>
      <c r="R57" s="30"/>
      <c r="S57" s="30"/>
      <c r="T57" s="30"/>
      <c r="U57" s="30"/>
      <c r="V57" s="30"/>
      <c r="W57" s="30"/>
      <c r="X57" s="30"/>
      <c r="Y57" s="64"/>
      <c r="Z57" s="31"/>
      <c r="AA57" s="31"/>
      <c r="AB57" s="31"/>
      <c r="AC57" s="31"/>
      <c r="AD57" s="31"/>
      <c r="AE57" s="31"/>
      <c r="AF57" s="31"/>
      <c r="AG57" s="31"/>
      <c r="AH57" s="31"/>
      <c r="AI57" s="31"/>
      <c r="AJ57" s="31"/>
      <c r="AK57" s="115"/>
      <c r="AL57" s="115"/>
      <c r="AM57" s="115"/>
      <c r="AN57" s="115"/>
      <c r="AO57" s="115"/>
    </row>
    <row r="58" spans="1:41" ht="12" customHeight="1" x14ac:dyDescent="0.35">
      <c r="A58" s="89" t="s">
        <v>242</v>
      </c>
      <c r="B58" s="89"/>
      <c r="C58" s="89"/>
      <c r="D58" s="30"/>
      <c r="E58" s="30"/>
      <c r="F58" s="30"/>
      <c r="G58" s="30"/>
      <c r="H58" s="30"/>
      <c r="I58" s="30"/>
      <c r="J58" s="30"/>
      <c r="K58" s="30"/>
      <c r="L58" s="30"/>
      <c r="M58" s="30"/>
      <c r="N58" s="64"/>
      <c r="O58" s="30"/>
      <c r="P58" s="30"/>
      <c r="Q58" s="30"/>
      <c r="R58" s="30"/>
      <c r="S58" s="30"/>
      <c r="T58" s="30"/>
      <c r="U58" s="30"/>
      <c r="V58" s="30"/>
      <c r="W58" s="30"/>
      <c r="X58" s="30"/>
      <c r="Y58" s="64"/>
      <c r="Z58" s="170"/>
      <c r="AA58" s="170"/>
      <c r="AB58" s="170"/>
      <c r="AC58" s="170"/>
      <c r="AD58" s="170"/>
      <c r="AE58" s="170"/>
      <c r="AF58" s="170"/>
      <c r="AG58" s="170"/>
      <c r="AH58" s="170"/>
      <c r="AI58" s="170"/>
      <c r="AJ58" s="170"/>
      <c r="AK58" s="115"/>
      <c r="AL58" s="115"/>
      <c r="AM58" s="115"/>
      <c r="AN58" s="115"/>
      <c r="AO58" s="115"/>
    </row>
    <row r="59" spans="1:41" ht="12" customHeight="1" x14ac:dyDescent="0.35">
      <c r="A59" s="89" t="s">
        <v>55</v>
      </c>
      <c r="B59" s="89"/>
      <c r="C59" s="89"/>
      <c r="D59" s="30"/>
      <c r="E59" s="30"/>
      <c r="F59" s="30"/>
      <c r="G59" s="30"/>
      <c r="H59" s="30"/>
      <c r="I59" s="30"/>
      <c r="J59" s="30"/>
      <c r="K59" s="30"/>
      <c r="L59" s="30"/>
      <c r="M59" s="30"/>
      <c r="N59" s="64"/>
      <c r="O59" s="30"/>
      <c r="P59" s="30"/>
      <c r="Q59" s="30"/>
      <c r="R59" s="30"/>
      <c r="S59" s="30"/>
      <c r="T59" s="30"/>
      <c r="U59" s="30"/>
      <c r="V59" s="30"/>
      <c r="W59" s="30"/>
      <c r="X59" s="30"/>
      <c r="Y59" s="64"/>
      <c r="Z59" s="170"/>
      <c r="AA59" s="170"/>
      <c r="AB59" s="170"/>
      <c r="AC59" s="170"/>
      <c r="AD59" s="170"/>
      <c r="AE59" s="170"/>
      <c r="AF59" s="170"/>
      <c r="AG59" s="170"/>
      <c r="AH59" s="170"/>
      <c r="AI59" s="170"/>
      <c r="AJ59" s="170"/>
      <c r="AK59" s="115"/>
      <c r="AL59" s="115"/>
      <c r="AM59" s="115"/>
      <c r="AN59" s="115"/>
      <c r="AO59" s="115"/>
    </row>
    <row r="60" spans="1:41" ht="12" customHeight="1" x14ac:dyDescent="0.35">
      <c r="A60" s="89" t="s">
        <v>243</v>
      </c>
      <c r="B60" s="73"/>
      <c r="C60" s="73"/>
      <c r="D60" s="30"/>
      <c r="E60" s="30"/>
      <c r="F60" s="30"/>
      <c r="G60" s="30"/>
      <c r="H60" s="30"/>
      <c r="I60" s="30"/>
      <c r="J60" s="30"/>
      <c r="K60" s="30"/>
      <c r="L60" s="30"/>
      <c r="M60" s="30"/>
      <c r="N60" s="63"/>
      <c r="O60" s="30"/>
      <c r="P60" s="30"/>
      <c r="Q60" s="30"/>
      <c r="R60" s="30"/>
      <c r="S60" s="30"/>
      <c r="T60" s="30"/>
      <c r="U60" s="30"/>
      <c r="V60" s="30"/>
      <c r="W60" s="30"/>
      <c r="X60" s="30"/>
      <c r="Y60" s="64"/>
      <c r="Z60" s="31"/>
      <c r="AA60" s="31"/>
      <c r="AB60" s="31"/>
      <c r="AC60" s="31"/>
      <c r="AD60" s="31"/>
      <c r="AE60" s="31"/>
      <c r="AF60" s="31"/>
      <c r="AG60" s="31"/>
      <c r="AH60" s="31"/>
      <c r="AI60" s="31"/>
      <c r="AJ60" s="31"/>
      <c r="AK60" s="115"/>
      <c r="AL60" s="115"/>
      <c r="AM60" s="115"/>
      <c r="AN60" s="115"/>
      <c r="AO60" s="115"/>
    </row>
    <row r="61" spans="1:41" ht="12" customHeight="1" x14ac:dyDescent="0.35">
      <c r="A61" s="59" t="s">
        <v>35</v>
      </c>
      <c r="B61" s="59"/>
      <c r="C61" s="59"/>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row>
    <row r="62" spans="1:41" ht="30" customHeight="1" x14ac:dyDescent="0.35">
      <c r="A62" s="66" t="s">
        <v>244</v>
      </c>
      <c r="B62" s="66"/>
      <c r="C62" s="66"/>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row>
    <row r="63" spans="1:41" ht="20.25" customHeight="1" x14ac:dyDescent="0.35">
      <c r="A63" s="233" t="s">
        <v>206</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row>
    <row r="64" spans="1:41" ht="15" customHeight="1" x14ac:dyDescent="0.35">
      <c r="A64" s="187"/>
      <c r="B64" s="286" t="s">
        <v>53</v>
      </c>
      <c r="C64" s="287"/>
      <c r="D64" s="287"/>
      <c r="E64" s="287"/>
      <c r="F64" s="287"/>
      <c r="G64" s="287"/>
      <c r="H64" s="287"/>
      <c r="I64" s="287"/>
      <c r="J64" s="287"/>
      <c r="K64" s="287"/>
      <c r="L64" s="287"/>
      <c r="M64" s="287"/>
      <c r="N64" s="288"/>
      <c r="O64" s="286" t="s">
        <v>54</v>
      </c>
      <c r="P64" s="287"/>
      <c r="Q64" s="287"/>
      <c r="R64" s="287"/>
      <c r="S64" s="287"/>
      <c r="T64" s="287"/>
      <c r="U64" s="287"/>
      <c r="V64" s="287"/>
      <c r="W64" s="287"/>
      <c r="X64" s="287"/>
      <c r="Y64" s="287"/>
      <c r="Z64" s="287"/>
      <c r="AA64" s="287"/>
      <c r="AB64" s="288"/>
      <c r="AC64" s="293" t="s">
        <v>60</v>
      </c>
      <c r="AD64" s="291"/>
      <c r="AE64" s="291"/>
      <c r="AF64" s="291"/>
      <c r="AG64" s="291"/>
      <c r="AH64" s="291"/>
      <c r="AI64" s="291"/>
      <c r="AJ64" s="291"/>
      <c r="AK64" s="291"/>
      <c r="AL64" s="291"/>
      <c r="AM64" s="291"/>
      <c r="AN64" s="291"/>
      <c r="AO64" s="291"/>
    </row>
    <row r="65" spans="1:41" ht="44.15" customHeight="1" x14ac:dyDescent="0.35">
      <c r="A65" s="147" t="s">
        <v>28</v>
      </c>
      <c r="B65" s="55" t="s">
        <v>157</v>
      </c>
      <c r="C65" s="55" t="s">
        <v>158</v>
      </c>
      <c r="D65" s="55" t="s">
        <v>159</v>
      </c>
      <c r="E65" s="55" t="s">
        <v>160</v>
      </c>
      <c r="F65" s="55" t="s">
        <v>161</v>
      </c>
      <c r="G65" s="55" t="s">
        <v>162</v>
      </c>
      <c r="H65" s="55" t="s">
        <v>163</v>
      </c>
      <c r="I65" s="55" t="s">
        <v>164</v>
      </c>
      <c r="J65" s="55" t="s">
        <v>165</v>
      </c>
      <c r="K65" s="55" t="s">
        <v>166</v>
      </c>
      <c r="L65" s="55" t="s">
        <v>167</v>
      </c>
      <c r="M65" s="55" t="s">
        <v>168</v>
      </c>
      <c r="N65" s="55" t="s">
        <v>153</v>
      </c>
      <c r="O65" s="55" t="s">
        <v>169</v>
      </c>
      <c r="P65" s="55" t="s">
        <v>170</v>
      </c>
      <c r="Q65" s="55" t="s">
        <v>171</v>
      </c>
      <c r="R65" s="55" t="s">
        <v>172</v>
      </c>
      <c r="S65" s="55" t="s">
        <v>173</v>
      </c>
      <c r="T65" s="55" t="s">
        <v>174</v>
      </c>
      <c r="U65" s="55" t="s">
        <v>175</v>
      </c>
      <c r="V65" s="55" t="s">
        <v>176</v>
      </c>
      <c r="W65" s="55" t="s">
        <v>177</v>
      </c>
      <c r="X65" s="55" t="s">
        <v>178</v>
      </c>
      <c r="Y65" s="55" t="s">
        <v>179</v>
      </c>
      <c r="Z65" s="55" t="s">
        <v>180</v>
      </c>
      <c r="AA65" s="55" t="s">
        <v>181</v>
      </c>
      <c r="AB65" s="55" t="s">
        <v>154</v>
      </c>
      <c r="AC65" s="55" t="s">
        <v>61</v>
      </c>
      <c r="AD65" s="55" t="s">
        <v>62</v>
      </c>
      <c r="AE65" s="55" t="s">
        <v>63</v>
      </c>
      <c r="AF65" s="55" t="s">
        <v>64</v>
      </c>
      <c r="AG65" s="55" t="s">
        <v>65</v>
      </c>
      <c r="AH65" s="55" t="s">
        <v>66</v>
      </c>
      <c r="AI65" s="55" t="s">
        <v>67</v>
      </c>
      <c r="AJ65" s="55" t="s">
        <v>68</v>
      </c>
      <c r="AK65" s="55" t="s">
        <v>69</v>
      </c>
      <c r="AL65" s="55" t="s">
        <v>70</v>
      </c>
      <c r="AM65" s="55" t="s">
        <v>71</v>
      </c>
      <c r="AN65" s="55" t="s">
        <v>72</v>
      </c>
      <c r="AO65" s="143" t="s">
        <v>73</v>
      </c>
    </row>
    <row r="66" spans="1:41" ht="15" customHeight="1" x14ac:dyDescent="0.35">
      <c r="A66" s="172" t="s">
        <v>40</v>
      </c>
      <c r="B66" s="195">
        <v>195667</v>
      </c>
      <c r="C66" s="195">
        <v>168250</v>
      </c>
      <c r="D66" s="174">
        <v>189120</v>
      </c>
      <c r="E66" s="174">
        <v>208742</v>
      </c>
      <c r="F66" s="174">
        <v>201888</v>
      </c>
      <c r="G66" s="174">
        <v>181540</v>
      </c>
      <c r="H66" s="174">
        <v>190733</v>
      </c>
      <c r="I66" s="174">
        <v>181591</v>
      </c>
      <c r="J66" s="174">
        <v>185526</v>
      </c>
      <c r="K66" s="174">
        <v>204346</v>
      </c>
      <c r="L66" s="174">
        <v>196764</v>
      </c>
      <c r="M66" s="174">
        <v>183167</v>
      </c>
      <c r="N66" s="174">
        <f t="shared" ref="N66:N70" si="18">SUM(B66:M66)/12</f>
        <v>190611.16666666666</v>
      </c>
      <c r="O66" s="174">
        <v>185474</v>
      </c>
      <c r="P66" s="174">
        <v>154483</v>
      </c>
      <c r="Q66" s="174">
        <v>161371</v>
      </c>
      <c r="R66" s="174">
        <v>183101</v>
      </c>
      <c r="S66" s="174">
        <v>185098</v>
      </c>
      <c r="T66" s="174">
        <v>177232</v>
      </c>
      <c r="U66" s="174">
        <v>185632</v>
      </c>
      <c r="V66" s="174">
        <v>195756</v>
      </c>
      <c r="W66" s="174">
        <v>192038</v>
      </c>
      <c r="X66" s="174">
        <v>170593</v>
      </c>
      <c r="Y66" s="174">
        <v>177626</v>
      </c>
      <c r="Z66" s="174">
        <v>167140</v>
      </c>
      <c r="AA66" s="174">
        <v>201070</v>
      </c>
      <c r="AB66" s="176">
        <f t="shared" ref="AB66:AB70" si="19">SUM(O66:AA66)/13</f>
        <v>179739.53846153847</v>
      </c>
      <c r="AC66" s="132">
        <f t="shared" ref="AC66" si="20">(O66-D66)/D66</f>
        <v>-1.9278764805414551E-2</v>
      </c>
      <c r="AD66" s="132">
        <f t="shared" ref="AD66:AL70" si="21">(P66-E66)/E66</f>
        <v>-0.25993331480966936</v>
      </c>
      <c r="AE66" s="132">
        <f t="shared" ref="AE66" si="22">(Q66-F66)/F66</f>
        <v>-0.20069048185132352</v>
      </c>
      <c r="AF66" s="126">
        <f t="shared" ref="AF66" si="23">(R66-G66)/G66</f>
        <v>8.5986559435936982E-3</v>
      </c>
      <c r="AG66" s="132">
        <f t="shared" ref="AG66" si="24">(S66-H66)/H66</f>
        <v>-2.9543917413347453E-2</v>
      </c>
      <c r="AH66" s="132">
        <f t="shared" ref="AH66" si="25">(T66-I66)/I66</f>
        <v>-2.4004493614771655E-2</v>
      </c>
      <c r="AI66" s="126">
        <f t="shared" ref="AI66" si="26">(U66-J66)/J66</f>
        <v>5.7134849023856497E-4</v>
      </c>
      <c r="AJ66" s="132">
        <f t="shared" ref="AJ66" si="27">(V66-K66)/K66</f>
        <v>-4.2036545858494909E-2</v>
      </c>
      <c r="AK66" s="177">
        <f t="shared" ref="AK66" si="28">(W66-L66)/L66</f>
        <v>-2.4018621292512858E-2</v>
      </c>
      <c r="AL66" s="177">
        <f t="shared" ref="AL66" si="29">(X66-M66)/M66</f>
        <v>-6.8647736764810258E-2</v>
      </c>
      <c r="AM66" s="177">
        <f t="shared" ref="AM66" si="30">(Y66-B66)/B66</f>
        <v>-9.2202568649797867E-2</v>
      </c>
      <c r="AN66" s="281">
        <f t="shared" ref="AN66" si="31">(Z66-C66)/C66</f>
        <v>-6.5973254086181274E-3</v>
      </c>
      <c r="AO66" s="189">
        <f>(AA66-D66)/D66</f>
        <v>6.3187394247038911E-2</v>
      </c>
    </row>
    <row r="67" spans="1:41" ht="15" customHeight="1" x14ac:dyDescent="0.35">
      <c r="A67" s="172" t="s">
        <v>41</v>
      </c>
      <c r="B67" s="196">
        <v>0</v>
      </c>
      <c r="C67" s="196">
        <v>0</v>
      </c>
      <c r="D67" s="126">
        <v>0</v>
      </c>
      <c r="E67" s="126">
        <v>0</v>
      </c>
      <c r="F67" s="126">
        <v>0</v>
      </c>
      <c r="G67" s="126">
        <v>0</v>
      </c>
      <c r="H67" s="126">
        <v>0</v>
      </c>
      <c r="I67" s="126">
        <v>0</v>
      </c>
      <c r="J67" s="126">
        <v>0</v>
      </c>
      <c r="K67" s="126">
        <v>0</v>
      </c>
      <c r="L67" s="126">
        <v>0</v>
      </c>
      <c r="M67" s="126">
        <v>0</v>
      </c>
      <c r="N67" s="126">
        <f>((B66*B67)+(C66*C67)+(D66*D67)+(E66*E67)+(F66*F67)+(G66*G67)+(H66*H67)+(I66*I67)+(J66*J67)+(K66*K67)+(L66*L67)+(M66*M67))/SUM(B66:M66)</f>
        <v>0</v>
      </c>
      <c r="O67" s="154">
        <v>0.18377778017404056</v>
      </c>
      <c r="P67" s="154">
        <v>0.53750898157078775</v>
      </c>
      <c r="Q67" s="154">
        <v>0.4188237043830676</v>
      </c>
      <c r="R67" s="154">
        <v>0.31900426540543197</v>
      </c>
      <c r="S67" s="154">
        <v>0.25979211012544706</v>
      </c>
      <c r="T67" s="154">
        <v>0.24965581836237249</v>
      </c>
      <c r="U67" s="154">
        <v>0.27147259093259785</v>
      </c>
      <c r="V67" s="154">
        <v>0.27161874987229001</v>
      </c>
      <c r="W67" s="154">
        <v>0.35602328705776981</v>
      </c>
      <c r="X67" s="154">
        <v>0.40465904228192245</v>
      </c>
      <c r="Y67" s="154">
        <v>0.37563194577370429</v>
      </c>
      <c r="Z67" s="154">
        <v>0.35840612660045473</v>
      </c>
      <c r="AA67" s="154">
        <v>0.33547520763913063</v>
      </c>
      <c r="AB67" s="132">
        <f>((O66*O67)+(P66*P67)+(Q66*Q67)+(R66*R67)+(S66*S67)+(T66*T67)+(U66*U67)+(V66*V67)+(W66*W67)+(X66*X67)+(Y66*Y67)+(Z66*Z67)+(AA66*AA67))/SUM(O66:AA66)</f>
        <v>0.32975022832183665</v>
      </c>
      <c r="AC67" s="132" t="s">
        <v>56</v>
      </c>
      <c r="AD67" s="132" t="s">
        <v>56</v>
      </c>
      <c r="AE67" s="132" t="s">
        <v>56</v>
      </c>
      <c r="AF67" s="132" t="s">
        <v>56</v>
      </c>
      <c r="AG67" s="132" t="s">
        <v>56</v>
      </c>
      <c r="AH67" s="132" t="s">
        <v>56</v>
      </c>
      <c r="AI67" s="132" t="s">
        <v>56</v>
      </c>
      <c r="AJ67" s="132" t="s">
        <v>56</v>
      </c>
      <c r="AK67" s="132" t="s">
        <v>56</v>
      </c>
      <c r="AL67" s="132" t="s">
        <v>56</v>
      </c>
      <c r="AM67" s="132" t="s">
        <v>56</v>
      </c>
      <c r="AN67" s="132" t="s">
        <v>56</v>
      </c>
      <c r="AO67" s="133" t="s">
        <v>56</v>
      </c>
    </row>
    <row r="68" spans="1:41" ht="15" customHeight="1" x14ac:dyDescent="0.35">
      <c r="A68" s="172" t="s">
        <v>29</v>
      </c>
      <c r="B68" s="195">
        <v>8502</v>
      </c>
      <c r="C68" s="195">
        <v>7133</v>
      </c>
      <c r="D68" s="174">
        <v>7888</v>
      </c>
      <c r="E68" s="174">
        <v>8684</v>
      </c>
      <c r="F68" s="174">
        <v>8575</v>
      </c>
      <c r="G68" s="174">
        <v>7664</v>
      </c>
      <c r="H68" s="174">
        <v>7803</v>
      </c>
      <c r="I68" s="174">
        <v>7662</v>
      </c>
      <c r="J68" s="174">
        <v>8192</v>
      </c>
      <c r="K68" s="174">
        <v>9376</v>
      </c>
      <c r="L68" s="174">
        <v>8646</v>
      </c>
      <c r="M68" s="174">
        <v>8183</v>
      </c>
      <c r="N68" s="174">
        <f t="shared" si="18"/>
        <v>8192.3333333333339</v>
      </c>
      <c r="O68" s="174">
        <v>6974</v>
      </c>
      <c r="P68" s="174">
        <v>4307</v>
      </c>
      <c r="Q68" s="174">
        <v>7047</v>
      </c>
      <c r="R68" s="174">
        <v>7989</v>
      </c>
      <c r="S68" s="174">
        <v>7547</v>
      </c>
      <c r="T68" s="174">
        <v>7424</v>
      </c>
      <c r="U68" s="174">
        <v>8124</v>
      </c>
      <c r="V68" s="174">
        <v>7977</v>
      </c>
      <c r="W68" s="174">
        <v>7376</v>
      </c>
      <c r="X68" s="174">
        <v>7525</v>
      </c>
      <c r="Y68" s="174">
        <v>7880</v>
      </c>
      <c r="Z68" s="174">
        <v>7607</v>
      </c>
      <c r="AA68" s="174">
        <v>8867</v>
      </c>
      <c r="AB68" s="176">
        <f t="shared" si="19"/>
        <v>7434.1538461538457</v>
      </c>
      <c r="AC68" s="132">
        <f>(O68-D68)/D68</f>
        <v>-0.11587221095334685</v>
      </c>
      <c r="AD68" s="132">
        <f t="shared" si="21"/>
        <v>-0.50403040073698757</v>
      </c>
      <c r="AE68" s="132">
        <f t="shared" si="21"/>
        <v>-0.17819241982507289</v>
      </c>
      <c r="AF68" s="132">
        <f t="shared" si="21"/>
        <v>4.2406054279749479E-2</v>
      </c>
      <c r="AG68" s="132">
        <f t="shared" si="21"/>
        <v>-3.28078943995899E-2</v>
      </c>
      <c r="AH68" s="132">
        <f t="shared" si="21"/>
        <v>-3.1062385800052206E-2</v>
      </c>
      <c r="AI68" s="132">
        <f t="shared" si="21"/>
        <v>-8.30078125E-3</v>
      </c>
      <c r="AJ68" s="132">
        <f t="shared" si="21"/>
        <v>-0.14921075085324231</v>
      </c>
      <c r="AK68" s="132">
        <f t="shared" si="21"/>
        <v>-0.14688873467499422</v>
      </c>
      <c r="AL68" s="132">
        <f t="shared" si="21"/>
        <v>-8.0410607356715139E-2</v>
      </c>
      <c r="AM68" s="132">
        <f>(Y68-B68)/B68</f>
        <v>-7.3159256645495177E-2</v>
      </c>
      <c r="AN68" s="132">
        <f>(Z68-C68)/C68</f>
        <v>6.6451703350623864E-2</v>
      </c>
      <c r="AO68" s="133">
        <f>(AA68-D68)/D68</f>
        <v>0.12411257606490872</v>
      </c>
    </row>
    <row r="69" spans="1:41" ht="15" customHeight="1" x14ac:dyDescent="0.35">
      <c r="A69" s="172" t="s">
        <v>42</v>
      </c>
      <c r="B69" s="196">
        <v>0</v>
      </c>
      <c r="C69" s="196">
        <v>0</v>
      </c>
      <c r="D69" s="126">
        <v>0</v>
      </c>
      <c r="E69" s="126">
        <v>0</v>
      </c>
      <c r="F69" s="126">
        <v>0</v>
      </c>
      <c r="G69" s="126">
        <v>0</v>
      </c>
      <c r="H69" s="126">
        <v>0</v>
      </c>
      <c r="I69" s="126">
        <v>0</v>
      </c>
      <c r="J69" s="126">
        <v>0</v>
      </c>
      <c r="K69" s="126">
        <v>0</v>
      </c>
      <c r="L69" s="126">
        <v>0</v>
      </c>
      <c r="M69" s="126">
        <v>0</v>
      </c>
      <c r="N69" s="126">
        <f>((B68*B69)+(C68*C69)+(D68*D69)+(E68*E69)+(F68*F69)+(G68*G69)+(H68*H69)+(I68*I69)+(J68*J69)+(K68*K69)+(L68*L69)+(M68*M69))/SUM(B68:M68)</f>
        <v>0</v>
      </c>
      <c r="O69" s="126">
        <v>0</v>
      </c>
      <c r="P69" s="154">
        <v>5.7348502437891802E-2</v>
      </c>
      <c r="Q69" s="132">
        <v>0.24705548460337731</v>
      </c>
      <c r="R69" s="132">
        <v>0.17624233320816121</v>
      </c>
      <c r="S69" s="132">
        <v>0.12018020405459123</v>
      </c>
      <c r="T69" s="132">
        <v>0.125</v>
      </c>
      <c r="U69" s="132">
        <v>0.12444608567208272</v>
      </c>
      <c r="V69" s="132">
        <v>0.14479127491538171</v>
      </c>
      <c r="W69" s="132">
        <v>0.25447396963123642</v>
      </c>
      <c r="X69" s="132">
        <v>0.28000000000000003</v>
      </c>
      <c r="Y69" s="132">
        <v>0.24352791878172589</v>
      </c>
      <c r="Z69" s="132">
        <v>0.23241751018798476</v>
      </c>
      <c r="AA69" s="132">
        <v>0.18675989624450209</v>
      </c>
      <c r="AB69" s="132">
        <f>((O68*O69)+(P68*P69)+(Q68*Q69)+(R68*R69)+(S68*S69)+(T68*T69)+(U68*U69)+(V68*V69)+(W68*W69)+(X68*X69)+(Y68*Y69)+(Z68*Z69)+(AA68*AA69))/SUM(O68:AA68)</f>
        <v>0.17304747320061256</v>
      </c>
      <c r="AC69" s="132" t="s">
        <v>56</v>
      </c>
      <c r="AD69" s="132" t="s">
        <v>56</v>
      </c>
      <c r="AE69" s="132" t="s">
        <v>56</v>
      </c>
      <c r="AF69" s="132" t="s">
        <v>56</v>
      </c>
      <c r="AG69" s="132" t="s">
        <v>56</v>
      </c>
      <c r="AH69" s="132" t="s">
        <v>56</v>
      </c>
      <c r="AI69" s="132" t="s">
        <v>56</v>
      </c>
      <c r="AJ69" s="132" t="s">
        <v>56</v>
      </c>
      <c r="AK69" s="132" t="s">
        <v>56</v>
      </c>
      <c r="AL69" s="132" t="s">
        <v>56</v>
      </c>
      <c r="AM69" s="132" t="s">
        <v>56</v>
      </c>
      <c r="AN69" s="132" t="s">
        <v>56</v>
      </c>
      <c r="AO69" s="133" t="s">
        <v>56</v>
      </c>
    </row>
    <row r="70" spans="1:41" ht="15" customHeight="1" x14ac:dyDescent="0.35">
      <c r="A70" s="249" t="s">
        <v>31</v>
      </c>
      <c r="B70" s="262">
        <v>79884</v>
      </c>
      <c r="C70" s="262">
        <v>65808</v>
      </c>
      <c r="D70" s="251">
        <v>72573</v>
      </c>
      <c r="E70" s="251">
        <v>135961</v>
      </c>
      <c r="F70" s="251">
        <v>87455</v>
      </c>
      <c r="G70" s="251">
        <v>78423</v>
      </c>
      <c r="H70" s="251">
        <v>83305</v>
      </c>
      <c r="I70" s="251">
        <v>77377</v>
      </c>
      <c r="J70" s="251">
        <v>81102</v>
      </c>
      <c r="K70" s="251">
        <v>104142</v>
      </c>
      <c r="L70" s="251">
        <v>100217</v>
      </c>
      <c r="M70" s="251">
        <v>82259</v>
      </c>
      <c r="N70" s="251">
        <f t="shared" si="18"/>
        <v>87375.5</v>
      </c>
      <c r="O70" s="251">
        <v>80659</v>
      </c>
      <c r="P70" s="251">
        <v>105606</v>
      </c>
      <c r="Q70" s="251">
        <v>77804</v>
      </c>
      <c r="R70" s="251">
        <v>87224</v>
      </c>
      <c r="S70" s="251">
        <v>86091</v>
      </c>
      <c r="T70" s="251">
        <v>81531</v>
      </c>
      <c r="U70" s="251">
        <v>89896</v>
      </c>
      <c r="V70" s="251">
        <v>108300</v>
      </c>
      <c r="W70" s="251">
        <v>115015</v>
      </c>
      <c r="X70" s="251">
        <v>85103</v>
      </c>
      <c r="Y70" s="251">
        <v>81704</v>
      </c>
      <c r="Z70" s="251">
        <v>74807</v>
      </c>
      <c r="AA70" s="251">
        <v>95741</v>
      </c>
      <c r="AB70" s="252">
        <f t="shared" si="19"/>
        <v>89960.076923076922</v>
      </c>
      <c r="AC70" s="179">
        <f>(O70-D70)/D70</f>
        <v>0.11141884722968597</v>
      </c>
      <c r="AD70" s="179">
        <f t="shared" si="21"/>
        <v>-0.22326255323217686</v>
      </c>
      <c r="AE70" s="179">
        <f t="shared" si="21"/>
        <v>-0.11035389628952033</v>
      </c>
      <c r="AF70" s="179">
        <f t="shared" si="21"/>
        <v>0.11222472998992643</v>
      </c>
      <c r="AG70" s="179">
        <f t="shared" si="21"/>
        <v>3.3443370746053656E-2</v>
      </c>
      <c r="AH70" s="179">
        <f t="shared" si="21"/>
        <v>5.3685203613476874E-2</v>
      </c>
      <c r="AI70" s="179">
        <f t="shared" si="21"/>
        <v>0.10843135804295825</v>
      </c>
      <c r="AJ70" s="179">
        <f t="shared" si="21"/>
        <v>3.9926254537074379E-2</v>
      </c>
      <c r="AK70" s="179">
        <f t="shared" si="21"/>
        <v>0.14765957871419022</v>
      </c>
      <c r="AL70" s="179">
        <f t="shared" si="21"/>
        <v>3.4573724455682658E-2</v>
      </c>
      <c r="AM70" s="179">
        <f>(Y70-B70)/B70</f>
        <v>2.278303540133193E-2</v>
      </c>
      <c r="AN70" s="179">
        <f>(Z70-C70)/C70</f>
        <v>0.13674629224410406</v>
      </c>
      <c r="AO70" s="253">
        <f>(AA70-D70)/D70</f>
        <v>0.31923718187204608</v>
      </c>
    </row>
    <row r="71" spans="1:41" ht="17.25" customHeight="1" x14ac:dyDescent="0.35">
      <c r="A71" s="59" t="s">
        <v>32</v>
      </c>
      <c r="B71" s="59"/>
      <c r="C71" s="59"/>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row>
    <row r="72" spans="1:41" ht="12" customHeight="1" x14ac:dyDescent="0.35">
      <c r="A72" s="73" t="s">
        <v>38</v>
      </c>
      <c r="B72" s="89"/>
      <c r="C72" s="89"/>
      <c r="D72" s="30"/>
      <c r="E72" s="30"/>
      <c r="F72" s="30"/>
      <c r="G72" s="30"/>
      <c r="H72" s="30"/>
      <c r="I72" s="30"/>
      <c r="J72" s="30"/>
      <c r="K72" s="30"/>
      <c r="L72" s="30"/>
      <c r="M72" s="30"/>
      <c r="N72" s="64"/>
      <c r="O72" s="30"/>
      <c r="P72" s="30"/>
      <c r="Q72" s="30"/>
      <c r="R72" s="30"/>
      <c r="S72" s="30"/>
      <c r="T72" s="30"/>
      <c r="U72" s="30"/>
      <c r="V72" s="30"/>
      <c r="W72" s="30"/>
      <c r="X72" s="30"/>
      <c r="Y72" s="30"/>
      <c r="Z72" s="30"/>
      <c r="AA72" s="30"/>
      <c r="AB72" s="30"/>
      <c r="AC72" s="30"/>
      <c r="AD72" s="30"/>
      <c r="AE72" s="64"/>
      <c r="AF72" s="170"/>
      <c r="AG72" s="170"/>
      <c r="AH72" s="170"/>
      <c r="AI72" s="170"/>
      <c r="AJ72" s="170"/>
      <c r="AK72" s="170"/>
      <c r="AL72" s="170"/>
      <c r="AM72" s="170"/>
      <c r="AN72" s="170"/>
      <c r="AO72" s="170"/>
    </row>
    <row r="73" spans="1:41" ht="12" customHeight="1" x14ac:dyDescent="0.35">
      <c r="A73" s="73" t="s">
        <v>33</v>
      </c>
      <c r="B73" s="89"/>
      <c r="C73" s="89"/>
      <c r="D73" s="30"/>
      <c r="E73" s="30"/>
      <c r="F73" s="30"/>
      <c r="G73" s="30"/>
      <c r="H73" s="30"/>
      <c r="I73" s="30"/>
      <c r="J73" s="30"/>
      <c r="K73" s="30"/>
      <c r="L73" s="30"/>
      <c r="M73" s="30"/>
      <c r="N73" s="64"/>
      <c r="O73" s="30"/>
      <c r="P73" s="30"/>
      <c r="Q73" s="30"/>
      <c r="R73" s="30"/>
      <c r="S73" s="30"/>
      <c r="T73" s="30"/>
      <c r="U73" s="30"/>
      <c r="V73" s="30"/>
      <c r="W73" s="30"/>
      <c r="X73" s="30"/>
      <c r="Y73" s="30"/>
      <c r="Z73" s="30"/>
      <c r="AA73" s="30"/>
      <c r="AB73" s="30"/>
      <c r="AC73" s="30"/>
      <c r="AD73" s="30"/>
      <c r="AE73" s="64"/>
      <c r="AF73" s="170"/>
      <c r="AG73" s="170"/>
      <c r="AH73" s="170"/>
      <c r="AI73" s="170"/>
      <c r="AJ73" s="170"/>
      <c r="AK73" s="170"/>
      <c r="AL73" s="170"/>
      <c r="AM73" s="170"/>
      <c r="AN73" s="170"/>
      <c r="AO73" s="170"/>
    </row>
    <row r="74" spans="1:41" ht="12" customHeight="1" x14ac:dyDescent="0.35">
      <c r="A74" s="73" t="s">
        <v>51</v>
      </c>
      <c r="B74" s="89"/>
      <c r="C74" s="89"/>
      <c r="D74" s="30"/>
      <c r="E74" s="30"/>
      <c r="F74" s="30"/>
      <c r="G74" s="30"/>
      <c r="H74" s="30"/>
      <c r="I74" s="30"/>
      <c r="J74" s="30"/>
      <c r="K74" s="30"/>
      <c r="L74" s="30"/>
      <c r="M74" s="30"/>
      <c r="N74" s="64"/>
      <c r="O74" s="30"/>
      <c r="P74" s="30"/>
      <c r="Q74" s="30"/>
      <c r="R74" s="30"/>
      <c r="S74" s="30"/>
      <c r="T74" s="30"/>
      <c r="U74" s="30"/>
      <c r="V74" s="30"/>
      <c r="W74" s="30"/>
      <c r="X74" s="30"/>
      <c r="Y74" s="30"/>
      <c r="Z74" s="30"/>
      <c r="AA74" s="30"/>
      <c r="AB74" s="30"/>
      <c r="AC74" s="30"/>
      <c r="AD74" s="30"/>
      <c r="AE74" s="64"/>
      <c r="AF74" s="170"/>
      <c r="AG74" s="170"/>
      <c r="AH74" s="170"/>
      <c r="AI74" s="170"/>
      <c r="AJ74" s="170"/>
      <c r="AK74" s="170"/>
      <c r="AL74" s="170"/>
      <c r="AM74" s="170"/>
      <c r="AN74" s="170"/>
      <c r="AO74" s="170"/>
    </row>
    <row r="75" spans="1:41" ht="12" customHeight="1" x14ac:dyDescent="0.35">
      <c r="A75" s="285" t="s">
        <v>136</v>
      </c>
      <c r="B75" s="285"/>
      <c r="C75" s="285"/>
      <c r="D75" s="285"/>
      <c r="E75" s="30"/>
      <c r="F75" s="30"/>
      <c r="G75" s="30"/>
      <c r="H75" s="30"/>
      <c r="I75" s="30"/>
      <c r="J75" s="30"/>
      <c r="K75" s="30"/>
      <c r="L75" s="30"/>
      <c r="M75" s="30"/>
      <c r="N75" s="64"/>
      <c r="O75" s="30"/>
      <c r="P75" s="30"/>
      <c r="Q75" s="30"/>
      <c r="R75" s="30"/>
      <c r="S75" s="30"/>
      <c r="T75" s="30"/>
      <c r="U75" s="30"/>
      <c r="V75" s="30"/>
      <c r="W75" s="30"/>
      <c r="X75" s="30"/>
      <c r="Y75" s="30"/>
      <c r="Z75" s="30"/>
      <c r="AA75" s="30"/>
      <c r="AB75" s="30"/>
      <c r="AC75" s="30"/>
      <c r="AD75" s="30"/>
      <c r="AE75" s="64"/>
      <c r="AF75" s="170"/>
      <c r="AG75" s="170"/>
      <c r="AH75" s="170"/>
      <c r="AI75" s="170"/>
      <c r="AJ75" s="170"/>
      <c r="AK75" s="170"/>
      <c r="AL75" s="170"/>
      <c r="AM75" s="170"/>
      <c r="AN75" s="170"/>
      <c r="AO75" s="170"/>
    </row>
    <row r="76" spans="1:41" ht="12" customHeight="1" x14ac:dyDescent="0.35">
      <c r="A76" s="89" t="s">
        <v>57</v>
      </c>
      <c r="B76" s="181"/>
      <c r="C76" s="181"/>
      <c r="D76" s="181"/>
      <c r="E76" s="181"/>
      <c r="F76" s="181"/>
      <c r="G76" s="181"/>
      <c r="H76" s="182"/>
      <c r="I76" s="182"/>
      <c r="J76" s="182"/>
      <c r="K76" s="182"/>
      <c r="L76" s="182"/>
      <c r="M76" s="182"/>
      <c r="N76" s="63"/>
      <c r="O76" s="182"/>
      <c r="P76" s="182"/>
      <c r="Q76" s="182"/>
      <c r="R76" s="182"/>
      <c r="S76" s="182"/>
      <c r="T76" s="182"/>
      <c r="U76" s="182"/>
      <c r="V76" s="182"/>
      <c r="W76" s="182"/>
      <c r="X76" s="182"/>
      <c r="Y76" s="182"/>
      <c r="Z76" s="182"/>
      <c r="AA76" s="182"/>
      <c r="AB76" s="182"/>
      <c r="AC76" s="182"/>
      <c r="AD76" s="182"/>
      <c r="AE76" s="64"/>
      <c r="AF76" s="183"/>
      <c r="AG76" s="183"/>
      <c r="AH76" s="183"/>
      <c r="AI76" s="183"/>
      <c r="AJ76" s="183"/>
      <c r="AK76" s="183"/>
      <c r="AL76" s="183"/>
      <c r="AM76" s="183"/>
      <c r="AN76" s="183"/>
      <c r="AO76" s="183"/>
    </row>
    <row r="77" spans="1:41" ht="12" customHeight="1" x14ac:dyDescent="0.35">
      <c r="A77" s="89" t="s">
        <v>242</v>
      </c>
      <c r="B77" s="89"/>
      <c r="C77" s="89"/>
      <c r="D77" s="30"/>
      <c r="E77" s="30"/>
      <c r="F77" s="30"/>
      <c r="G77" s="30"/>
      <c r="H77" s="30"/>
      <c r="I77" s="30"/>
      <c r="J77" s="30"/>
      <c r="K77" s="30"/>
      <c r="L77" s="30"/>
      <c r="M77" s="30"/>
      <c r="N77" s="64"/>
      <c r="O77" s="30"/>
      <c r="P77" s="30"/>
      <c r="Q77" s="30"/>
      <c r="R77" s="30"/>
      <c r="S77" s="30"/>
      <c r="T77" s="30"/>
      <c r="U77" s="30"/>
      <c r="V77" s="30"/>
      <c r="W77" s="30"/>
      <c r="X77" s="30"/>
      <c r="Y77" s="64"/>
      <c r="Z77" s="170"/>
      <c r="AA77" s="170"/>
      <c r="AB77" s="170"/>
      <c r="AC77" s="170"/>
      <c r="AD77" s="170"/>
      <c r="AE77" s="170"/>
      <c r="AF77" s="170"/>
      <c r="AG77" s="170"/>
      <c r="AH77" s="170"/>
      <c r="AI77" s="170"/>
      <c r="AJ77" s="170"/>
      <c r="AK77" s="115"/>
      <c r="AL77" s="115"/>
      <c r="AM77" s="115"/>
      <c r="AN77" s="115"/>
      <c r="AO77" s="115"/>
    </row>
    <row r="78" spans="1:41" ht="12" customHeight="1" x14ac:dyDescent="0.35">
      <c r="A78" s="89" t="s">
        <v>55</v>
      </c>
      <c r="B78" s="89"/>
      <c r="C78" s="89"/>
      <c r="D78" s="30"/>
      <c r="E78" s="30"/>
      <c r="F78" s="30"/>
      <c r="G78" s="30"/>
      <c r="H78" s="30"/>
      <c r="I78" s="30"/>
      <c r="J78" s="30"/>
      <c r="K78" s="30"/>
      <c r="L78" s="30"/>
      <c r="M78" s="30"/>
      <c r="N78" s="64"/>
      <c r="O78" s="30"/>
      <c r="P78" s="30"/>
      <c r="Q78" s="30"/>
      <c r="R78" s="30"/>
      <c r="S78" s="30"/>
      <c r="T78" s="30"/>
      <c r="U78" s="30"/>
      <c r="V78" s="30"/>
      <c r="W78" s="30"/>
      <c r="X78" s="30"/>
      <c r="Y78" s="30"/>
      <c r="Z78" s="30"/>
      <c r="AA78" s="30"/>
      <c r="AB78" s="30"/>
      <c r="AC78" s="30"/>
      <c r="AD78" s="30"/>
      <c r="AE78" s="64"/>
      <c r="AF78" s="170"/>
      <c r="AG78" s="170"/>
      <c r="AH78" s="170"/>
      <c r="AI78" s="170"/>
      <c r="AJ78" s="170"/>
      <c r="AK78" s="170"/>
      <c r="AL78" s="170"/>
      <c r="AM78" s="170"/>
      <c r="AN78" s="170"/>
      <c r="AO78" s="170"/>
    </row>
    <row r="79" spans="1:41" ht="12" customHeight="1" x14ac:dyDescent="0.35">
      <c r="A79" s="89" t="s">
        <v>243</v>
      </c>
      <c r="B79" s="89"/>
      <c r="C79" s="89"/>
      <c r="D79" s="30"/>
      <c r="E79" s="30"/>
      <c r="F79" s="30"/>
      <c r="G79" s="30"/>
      <c r="H79" s="30"/>
      <c r="I79" s="30"/>
      <c r="J79" s="30"/>
      <c r="K79" s="30"/>
      <c r="L79" s="30"/>
      <c r="M79" s="30"/>
      <c r="N79" s="63"/>
      <c r="O79" s="30"/>
      <c r="P79" s="30"/>
      <c r="Q79" s="30"/>
      <c r="R79" s="30"/>
      <c r="S79" s="30"/>
      <c r="T79" s="30"/>
      <c r="U79" s="30"/>
      <c r="V79" s="30"/>
      <c r="W79" s="30"/>
      <c r="X79" s="30"/>
      <c r="Y79" s="30"/>
      <c r="Z79" s="30"/>
      <c r="AA79" s="30"/>
      <c r="AB79" s="30"/>
      <c r="AC79" s="30"/>
      <c r="AD79" s="30"/>
      <c r="AE79" s="64"/>
      <c r="AF79" s="31"/>
      <c r="AG79" s="31"/>
      <c r="AH79" s="31"/>
      <c r="AI79" s="31"/>
      <c r="AJ79" s="31"/>
      <c r="AK79" s="31"/>
      <c r="AL79" s="31"/>
      <c r="AM79" s="31"/>
      <c r="AN79" s="31"/>
      <c r="AO79" s="31"/>
    </row>
    <row r="80" spans="1:41" ht="15" customHeight="1" x14ac:dyDescent="0.35">
      <c r="A80" s="59" t="s">
        <v>35</v>
      </c>
      <c r="B80" s="89"/>
      <c r="C80" s="89"/>
      <c r="D80" s="30"/>
      <c r="E80" s="30"/>
      <c r="F80" s="30"/>
      <c r="G80" s="30"/>
      <c r="H80" s="30"/>
      <c r="I80" s="30"/>
      <c r="J80" s="30"/>
      <c r="K80" s="30"/>
      <c r="L80" s="30"/>
      <c r="M80" s="30"/>
      <c r="N80" s="63"/>
      <c r="O80" s="30"/>
      <c r="P80" s="30"/>
      <c r="Q80" s="30"/>
      <c r="R80" s="30"/>
      <c r="S80" s="30"/>
      <c r="T80" s="30"/>
      <c r="U80" s="30"/>
      <c r="V80" s="30"/>
      <c r="W80" s="30"/>
      <c r="X80" s="30"/>
      <c r="Y80" s="30"/>
      <c r="Z80" s="30"/>
      <c r="AA80" s="30"/>
      <c r="AB80" s="30"/>
      <c r="AC80" s="30"/>
      <c r="AD80" s="30"/>
      <c r="AE80" s="64"/>
      <c r="AF80" s="31"/>
      <c r="AG80" s="31"/>
      <c r="AH80" s="31"/>
      <c r="AI80" s="31"/>
      <c r="AJ80" s="31"/>
      <c r="AK80" s="31"/>
      <c r="AL80" s="31"/>
      <c r="AM80" s="31"/>
      <c r="AN80" s="31"/>
      <c r="AO80" s="31"/>
    </row>
    <row r="81" spans="1:41" ht="30" customHeight="1" x14ac:dyDescent="0.35">
      <c r="A81" s="66" t="s">
        <v>244</v>
      </c>
      <c r="B81" s="89"/>
      <c r="C81" s="89"/>
      <c r="D81" s="30"/>
      <c r="E81" s="30"/>
      <c r="F81" s="30"/>
      <c r="G81" s="30"/>
      <c r="H81" s="30"/>
      <c r="I81" s="30"/>
      <c r="J81" s="30"/>
      <c r="K81" s="30"/>
      <c r="L81" s="30"/>
      <c r="M81" s="30"/>
      <c r="N81" s="63"/>
      <c r="O81" s="30"/>
      <c r="P81" s="30"/>
      <c r="Q81" s="30"/>
      <c r="R81" s="30"/>
      <c r="S81" s="30"/>
      <c r="T81" s="30"/>
      <c r="U81" s="30"/>
      <c r="V81" s="30"/>
      <c r="W81" s="30"/>
      <c r="X81" s="30"/>
      <c r="Y81" s="30"/>
      <c r="Z81" s="30"/>
      <c r="AA81" s="30"/>
      <c r="AB81" s="30"/>
      <c r="AC81" s="30"/>
      <c r="AD81" s="30"/>
      <c r="AE81" s="64"/>
      <c r="AF81" s="31"/>
      <c r="AG81" s="31"/>
      <c r="AH81" s="31"/>
      <c r="AI81" s="31"/>
      <c r="AJ81" s="31"/>
      <c r="AK81" s="31"/>
      <c r="AL81" s="31"/>
      <c r="AM81" s="31"/>
      <c r="AN81" s="31"/>
      <c r="AO81" s="31"/>
    </row>
    <row r="82" spans="1:41" ht="20.25" customHeight="1" x14ac:dyDescent="0.35">
      <c r="A82" s="233" t="s">
        <v>205</v>
      </c>
      <c r="B82" s="193"/>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row>
    <row r="83" spans="1:41" ht="15" customHeight="1" x14ac:dyDescent="0.35">
      <c r="A83" s="187"/>
      <c r="B83" s="286" t="s">
        <v>53</v>
      </c>
      <c r="C83" s="287"/>
      <c r="D83" s="287"/>
      <c r="E83" s="287"/>
      <c r="F83" s="287"/>
      <c r="G83" s="287"/>
      <c r="H83" s="287"/>
      <c r="I83" s="287"/>
      <c r="J83" s="287"/>
      <c r="K83" s="287"/>
      <c r="L83" s="287"/>
      <c r="M83" s="287"/>
      <c r="N83" s="288"/>
      <c r="O83" s="286" t="s">
        <v>54</v>
      </c>
      <c r="P83" s="287"/>
      <c r="Q83" s="287"/>
      <c r="R83" s="287"/>
      <c r="S83" s="287"/>
      <c r="T83" s="287"/>
      <c r="U83" s="287"/>
      <c r="V83" s="287"/>
      <c r="W83" s="287"/>
      <c r="X83" s="287"/>
      <c r="Y83" s="287"/>
      <c r="Z83" s="287"/>
      <c r="AA83" s="287"/>
      <c r="AB83" s="288"/>
      <c r="AC83" s="293" t="s">
        <v>60</v>
      </c>
      <c r="AD83" s="291"/>
      <c r="AE83" s="291"/>
      <c r="AF83" s="291"/>
      <c r="AG83" s="291"/>
      <c r="AH83" s="291"/>
      <c r="AI83" s="291"/>
      <c r="AJ83" s="291"/>
      <c r="AK83" s="291"/>
      <c r="AL83" s="291"/>
      <c r="AM83" s="291"/>
      <c r="AN83" s="291"/>
      <c r="AO83" s="291"/>
    </row>
    <row r="84" spans="1:41" ht="44.15" customHeight="1" x14ac:dyDescent="0.35">
      <c r="A84" s="147" t="s">
        <v>28</v>
      </c>
      <c r="B84" s="55" t="s">
        <v>157</v>
      </c>
      <c r="C84" s="55" t="s">
        <v>158</v>
      </c>
      <c r="D84" s="55" t="s">
        <v>159</v>
      </c>
      <c r="E84" s="55" t="s">
        <v>160</v>
      </c>
      <c r="F84" s="55" t="s">
        <v>161</v>
      </c>
      <c r="G84" s="55" t="s">
        <v>162</v>
      </c>
      <c r="H84" s="55" t="s">
        <v>163</v>
      </c>
      <c r="I84" s="55" t="s">
        <v>164</v>
      </c>
      <c r="J84" s="55" t="s">
        <v>165</v>
      </c>
      <c r="K84" s="55" t="s">
        <v>166</v>
      </c>
      <c r="L84" s="55" t="s">
        <v>167</v>
      </c>
      <c r="M84" s="55" t="s">
        <v>168</v>
      </c>
      <c r="N84" s="55" t="s">
        <v>153</v>
      </c>
      <c r="O84" s="55" t="s">
        <v>169</v>
      </c>
      <c r="P84" s="55" t="s">
        <v>170</v>
      </c>
      <c r="Q84" s="55" t="s">
        <v>171</v>
      </c>
      <c r="R84" s="55" t="s">
        <v>172</v>
      </c>
      <c r="S84" s="55" t="s">
        <v>173</v>
      </c>
      <c r="T84" s="55" t="s">
        <v>174</v>
      </c>
      <c r="U84" s="55" t="s">
        <v>175</v>
      </c>
      <c r="V84" s="55" t="s">
        <v>176</v>
      </c>
      <c r="W84" s="55" t="s">
        <v>177</v>
      </c>
      <c r="X84" s="55" t="s">
        <v>178</v>
      </c>
      <c r="Y84" s="55" t="s">
        <v>179</v>
      </c>
      <c r="Z84" s="55" t="s">
        <v>180</v>
      </c>
      <c r="AA84" s="55" t="s">
        <v>181</v>
      </c>
      <c r="AB84" s="55" t="s">
        <v>154</v>
      </c>
      <c r="AC84" s="55" t="s">
        <v>61</v>
      </c>
      <c r="AD84" s="55" t="s">
        <v>62</v>
      </c>
      <c r="AE84" s="55" t="s">
        <v>63</v>
      </c>
      <c r="AF84" s="55" t="s">
        <v>64</v>
      </c>
      <c r="AG84" s="55" t="s">
        <v>65</v>
      </c>
      <c r="AH84" s="55" t="s">
        <v>66</v>
      </c>
      <c r="AI84" s="55" t="s">
        <v>67</v>
      </c>
      <c r="AJ84" s="55" t="s">
        <v>68</v>
      </c>
      <c r="AK84" s="55" t="s">
        <v>69</v>
      </c>
      <c r="AL84" s="55" t="s">
        <v>70</v>
      </c>
      <c r="AM84" s="55" t="s">
        <v>71</v>
      </c>
      <c r="AN84" s="55" t="s">
        <v>72</v>
      </c>
      <c r="AO84" s="143" t="s">
        <v>73</v>
      </c>
    </row>
    <row r="85" spans="1:41" ht="15" customHeight="1" x14ac:dyDescent="0.35">
      <c r="A85" s="172" t="s">
        <v>40</v>
      </c>
      <c r="B85" s="195">
        <v>262334</v>
      </c>
      <c r="C85" s="195">
        <v>226172</v>
      </c>
      <c r="D85" s="174">
        <v>254447</v>
      </c>
      <c r="E85" s="174">
        <v>281936</v>
      </c>
      <c r="F85" s="174">
        <v>274473</v>
      </c>
      <c r="G85" s="174">
        <v>245406</v>
      </c>
      <c r="H85" s="174">
        <v>258526</v>
      </c>
      <c r="I85" s="174">
        <v>250083</v>
      </c>
      <c r="J85" s="174">
        <v>255947</v>
      </c>
      <c r="K85" s="174">
        <v>281218</v>
      </c>
      <c r="L85" s="174">
        <v>265453</v>
      </c>
      <c r="M85" s="174">
        <v>243952</v>
      </c>
      <c r="N85" s="174">
        <f t="shared" ref="N85:N89" si="32">SUM(B85:M85)/12</f>
        <v>258328.91666666666</v>
      </c>
      <c r="O85" s="174">
        <v>254816</v>
      </c>
      <c r="P85" s="174">
        <v>215465</v>
      </c>
      <c r="Q85" s="174">
        <v>225098</v>
      </c>
      <c r="R85" s="174">
        <v>256669</v>
      </c>
      <c r="S85" s="174">
        <v>258122</v>
      </c>
      <c r="T85" s="174">
        <v>248012</v>
      </c>
      <c r="U85" s="174">
        <v>263391</v>
      </c>
      <c r="V85" s="174">
        <v>273716</v>
      </c>
      <c r="W85" s="174">
        <v>267619</v>
      </c>
      <c r="X85" s="174">
        <v>243339</v>
      </c>
      <c r="Y85" s="174">
        <v>253002</v>
      </c>
      <c r="Z85" s="174">
        <v>238042</v>
      </c>
      <c r="AA85" s="174">
        <v>285739</v>
      </c>
      <c r="AB85" s="176">
        <f t="shared" ref="AB85:AB89" si="33">SUM(O85:AA85)/13</f>
        <v>252540.76923076922</v>
      </c>
      <c r="AC85" s="126">
        <f t="shared" ref="AC85" si="34">(O85-D85)/D85</f>
        <v>1.4502037752459256E-3</v>
      </c>
      <c r="AD85" s="132">
        <f t="shared" ref="AD85:AL89" si="35">(P85-E85)/E85</f>
        <v>-0.23576627319675386</v>
      </c>
      <c r="AE85" s="132">
        <f t="shared" ref="AE85" si="36">(Q85-F85)/F85</f>
        <v>-0.17989018956327216</v>
      </c>
      <c r="AF85" s="132">
        <f t="shared" ref="AF85" si="37">(R85-G85)/G85</f>
        <v>4.5895373381253921E-2</v>
      </c>
      <c r="AG85" s="126">
        <f t="shared" ref="AG85" si="38">(S85-H85)/H85</f>
        <v>-1.5627054919041025E-3</v>
      </c>
      <c r="AH85" s="126">
        <f t="shared" ref="AH85" si="39">(T85-I85)/I85</f>
        <v>-8.2812506247925688E-3</v>
      </c>
      <c r="AI85" s="132">
        <f t="shared" ref="AI85" si="40">(U85-J85)/J85</f>
        <v>2.9084146327169297E-2</v>
      </c>
      <c r="AJ85" s="132">
        <f t="shared" ref="AJ85" si="41">(V85-K85)/K85</f>
        <v>-2.6676813006279824E-2</v>
      </c>
      <c r="AK85" s="126">
        <f t="shared" ref="AK85:AL85" si="42">(W85-L85)/L85</f>
        <v>8.1596365458292044E-3</v>
      </c>
      <c r="AL85" s="126">
        <f t="shared" si="42"/>
        <v>-2.5127894011936773E-3</v>
      </c>
      <c r="AM85" s="132">
        <f>(Y85-B85)/B85</f>
        <v>-3.5572971860300229E-2</v>
      </c>
      <c r="AN85" s="132">
        <f>(Z85-C85)/C85</f>
        <v>5.2482181702421166E-2</v>
      </c>
      <c r="AO85" s="133">
        <f>(AA85-D85)/D85</f>
        <v>0.12298042421407994</v>
      </c>
    </row>
    <row r="86" spans="1:41" ht="15" customHeight="1" x14ac:dyDescent="0.35">
      <c r="A86" s="172" t="s">
        <v>41</v>
      </c>
      <c r="B86" s="196">
        <v>0</v>
      </c>
      <c r="C86" s="196">
        <v>0</v>
      </c>
      <c r="D86" s="126">
        <v>0</v>
      </c>
      <c r="E86" s="126">
        <v>0</v>
      </c>
      <c r="F86" s="126">
        <v>0</v>
      </c>
      <c r="G86" s="126">
        <v>0</v>
      </c>
      <c r="H86" s="126">
        <v>0</v>
      </c>
      <c r="I86" s="126">
        <v>0</v>
      </c>
      <c r="J86" s="126">
        <v>0</v>
      </c>
      <c r="K86" s="126">
        <v>0</v>
      </c>
      <c r="L86" s="126">
        <v>0</v>
      </c>
      <c r="M86" s="126">
        <v>0</v>
      </c>
      <c r="N86" s="126">
        <f>((B85*B86)+(C85*C86)+(D85*D86)+(E85*E86)+(F85*F86)+(G85*G86)+(H85*H86)+(I85*I86)+(J85*J86)+(K85*K86)+(L85*L86)+(M85*M86))/SUM(B85:M85)</f>
        <v>0</v>
      </c>
      <c r="O86" s="154">
        <v>0.20253045334672862</v>
      </c>
      <c r="P86" s="154">
        <v>0.57167521407189104</v>
      </c>
      <c r="Q86" s="154">
        <v>0.46066157851247014</v>
      </c>
      <c r="R86" s="154">
        <v>0.36088503091530338</v>
      </c>
      <c r="S86" s="154">
        <v>0.2976383260628695</v>
      </c>
      <c r="T86" s="154">
        <v>0.29187700595132493</v>
      </c>
      <c r="U86" s="154">
        <v>0.31047757896055672</v>
      </c>
      <c r="V86" s="154">
        <v>0.31876105160092943</v>
      </c>
      <c r="W86" s="154">
        <v>0.41143566039780433</v>
      </c>
      <c r="X86" s="154">
        <v>0.45005527268543061</v>
      </c>
      <c r="Y86" s="154">
        <v>0.42089785851495243</v>
      </c>
      <c r="Z86" s="154">
        <v>0.40381949403886708</v>
      </c>
      <c r="AA86" s="154">
        <v>0.37752284427397031</v>
      </c>
      <c r="AB86" s="132">
        <f>((O85*O86)+(P85*P86)+(Q85*Q86)+(R85*R86)+(S85*S86)+(T85*T86)+(U85*U86)+(V85*V86)+(W85*W86)+(X85*X86)+(Y85*Y86)+(Z85*Z86)+(AA85*AA86))/SUM(O85:AA85)</f>
        <v>0.37144345315150945</v>
      </c>
      <c r="AC86" s="132" t="s">
        <v>56</v>
      </c>
      <c r="AD86" s="132" t="s">
        <v>56</v>
      </c>
      <c r="AE86" s="132" t="s">
        <v>56</v>
      </c>
      <c r="AF86" s="132" t="s">
        <v>56</v>
      </c>
      <c r="AG86" s="132" t="s">
        <v>56</v>
      </c>
      <c r="AH86" s="132" t="s">
        <v>56</v>
      </c>
      <c r="AI86" s="132" t="s">
        <v>56</v>
      </c>
      <c r="AJ86" s="132" t="s">
        <v>56</v>
      </c>
      <c r="AK86" s="132" t="s">
        <v>56</v>
      </c>
      <c r="AL86" s="132" t="s">
        <v>56</v>
      </c>
      <c r="AM86" s="132" t="s">
        <v>56</v>
      </c>
      <c r="AN86" s="132" t="s">
        <v>56</v>
      </c>
      <c r="AO86" s="133" t="s">
        <v>56</v>
      </c>
    </row>
    <row r="87" spans="1:41" ht="15" customHeight="1" x14ac:dyDescent="0.35">
      <c r="A87" s="172" t="s">
        <v>29</v>
      </c>
      <c r="B87" s="195">
        <v>13967</v>
      </c>
      <c r="C87" s="195">
        <v>12161</v>
      </c>
      <c r="D87" s="174">
        <v>13654</v>
      </c>
      <c r="E87" s="174">
        <v>14813</v>
      </c>
      <c r="F87" s="174">
        <v>14453</v>
      </c>
      <c r="G87" s="174">
        <v>13425</v>
      </c>
      <c r="H87" s="174">
        <v>13739</v>
      </c>
      <c r="I87" s="174">
        <v>13062</v>
      </c>
      <c r="J87" s="174">
        <v>14317</v>
      </c>
      <c r="K87" s="174">
        <v>15847</v>
      </c>
      <c r="L87" s="174">
        <v>14367</v>
      </c>
      <c r="M87" s="174">
        <v>12897</v>
      </c>
      <c r="N87" s="174">
        <f t="shared" si="32"/>
        <v>13891.833333333334</v>
      </c>
      <c r="O87" s="174">
        <v>11941</v>
      </c>
      <c r="P87" s="174">
        <v>6697</v>
      </c>
      <c r="Q87" s="174">
        <v>12307</v>
      </c>
      <c r="R87" s="174">
        <v>14110</v>
      </c>
      <c r="S87" s="174">
        <v>13489</v>
      </c>
      <c r="T87" s="174">
        <v>12809</v>
      </c>
      <c r="U87" s="174">
        <v>15060</v>
      </c>
      <c r="V87" s="174">
        <v>14593</v>
      </c>
      <c r="W87" s="174">
        <v>13887</v>
      </c>
      <c r="X87" s="174">
        <v>13608</v>
      </c>
      <c r="Y87" s="174">
        <v>14271</v>
      </c>
      <c r="Z87" s="174">
        <v>13441</v>
      </c>
      <c r="AA87" s="174">
        <v>15662</v>
      </c>
      <c r="AB87" s="176">
        <f t="shared" si="33"/>
        <v>13221.153846153846</v>
      </c>
      <c r="AC87" s="132">
        <f>(O87-D87)/D87</f>
        <v>-0.12545774132122456</v>
      </c>
      <c r="AD87" s="132">
        <f t="shared" si="35"/>
        <v>-0.54789711739688107</v>
      </c>
      <c r="AE87" s="132">
        <f t="shared" si="35"/>
        <v>-0.14848128416245762</v>
      </c>
      <c r="AF87" s="132">
        <f t="shared" si="35"/>
        <v>5.1024208566108009E-2</v>
      </c>
      <c r="AG87" s="132">
        <f t="shared" si="35"/>
        <v>-1.8196375282043816E-2</v>
      </c>
      <c r="AH87" s="132">
        <f t="shared" si="35"/>
        <v>-1.9369162455979177E-2</v>
      </c>
      <c r="AI87" s="132">
        <f t="shared" si="35"/>
        <v>5.1896347000069849E-2</v>
      </c>
      <c r="AJ87" s="132">
        <f t="shared" si="35"/>
        <v>-7.9131696851139022E-2</v>
      </c>
      <c r="AK87" s="132">
        <f t="shared" si="35"/>
        <v>-3.3409897682188348E-2</v>
      </c>
      <c r="AL87" s="132">
        <f t="shared" si="35"/>
        <v>5.5129099790648992E-2</v>
      </c>
      <c r="AM87" s="132">
        <f>(Y87-B87)/B87</f>
        <v>2.1765590320040093E-2</v>
      </c>
      <c r="AN87" s="132">
        <f>(Z87-C87)/C87</f>
        <v>0.10525450209686703</v>
      </c>
      <c r="AO87" s="133">
        <f>(AA87-D87)/D87</f>
        <v>0.14706313168302329</v>
      </c>
    </row>
    <row r="88" spans="1:41" ht="15" customHeight="1" x14ac:dyDescent="0.35">
      <c r="A88" s="172" t="s">
        <v>42</v>
      </c>
      <c r="B88" s="196">
        <v>0</v>
      </c>
      <c r="C88" s="196">
        <v>0</v>
      </c>
      <c r="D88" s="126">
        <v>0</v>
      </c>
      <c r="E88" s="126">
        <v>0</v>
      </c>
      <c r="F88" s="126">
        <v>0</v>
      </c>
      <c r="G88" s="126">
        <v>0</v>
      </c>
      <c r="H88" s="126">
        <v>0</v>
      </c>
      <c r="I88" s="126">
        <v>0</v>
      </c>
      <c r="J88" s="126">
        <v>0</v>
      </c>
      <c r="K88" s="126">
        <v>0</v>
      </c>
      <c r="L88" s="126">
        <v>0</v>
      </c>
      <c r="M88" s="126">
        <v>0</v>
      </c>
      <c r="N88" s="126">
        <f>((B87*B88)+(C87*C88)+(D87*D88)+(E87*E88)+(F87*F88)+(G87*G88)+(H87*H88)+(I87*I88)+(J87*J88)+(K87*K88)+(L87*L88)+(M87*M88))/SUM(B87:M87)</f>
        <v>0</v>
      </c>
      <c r="O88" s="132">
        <v>0</v>
      </c>
      <c r="P88" s="132">
        <v>9.6909063759892486E-2</v>
      </c>
      <c r="Q88" s="132">
        <v>0.36044527504672136</v>
      </c>
      <c r="R88" s="132">
        <v>0.26754075124025511</v>
      </c>
      <c r="S88" s="132">
        <v>0.21165394024760917</v>
      </c>
      <c r="T88" s="132">
        <v>0.21836208915606214</v>
      </c>
      <c r="U88" s="132">
        <v>0.21401062416998673</v>
      </c>
      <c r="V88" s="132">
        <v>0.22997327485780855</v>
      </c>
      <c r="W88" s="132">
        <v>0.34564700799308706</v>
      </c>
      <c r="X88" s="132">
        <v>0.37286890064667844</v>
      </c>
      <c r="Y88" s="132">
        <v>0.31896853759372151</v>
      </c>
      <c r="Z88" s="132">
        <v>0.29722490886094782</v>
      </c>
      <c r="AA88" s="132">
        <v>0.26184395351806922</v>
      </c>
      <c r="AB88" s="132">
        <f>((O87*O88)+(P87*P88)+(Q87*Q88)+(R87*R88)+(S87*S88)+(T87*T88)+(U87*U88)+(V87*V88)+(W87*W88)+(X87*X88)+(Y87*Y88)+(Z87*Z88)+(AA87*AA88))/SUM(O87:AA87)</f>
        <v>0.25374836363636366</v>
      </c>
      <c r="AC88" s="132" t="s">
        <v>56</v>
      </c>
      <c r="AD88" s="132" t="s">
        <v>56</v>
      </c>
      <c r="AE88" s="132" t="s">
        <v>56</v>
      </c>
      <c r="AF88" s="132" t="s">
        <v>56</v>
      </c>
      <c r="AG88" s="132" t="s">
        <v>56</v>
      </c>
      <c r="AH88" s="132" t="s">
        <v>56</v>
      </c>
      <c r="AI88" s="132" t="s">
        <v>56</v>
      </c>
      <c r="AJ88" s="132" t="s">
        <v>56</v>
      </c>
      <c r="AK88" s="132" t="s">
        <v>56</v>
      </c>
      <c r="AL88" s="132" t="s">
        <v>56</v>
      </c>
      <c r="AM88" s="132" t="s">
        <v>56</v>
      </c>
      <c r="AN88" s="132" t="s">
        <v>56</v>
      </c>
      <c r="AO88" s="133" t="s">
        <v>56</v>
      </c>
    </row>
    <row r="89" spans="1:41" ht="15" customHeight="1" x14ac:dyDescent="0.35">
      <c r="A89" s="249" t="s">
        <v>31</v>
      </c>
      <c r="B89" s="262">
        <v>96065</v>
      </c>
      <c r="C89" s="262">
        <v>80038</v>
      </c>
      <c r="D89" s="251">
        <v>88438</v>
      </c>
      <c r="E89" s="251">
        <v>156998</v>
      </c>
      <c r="F89" s="251">
        <v>106031</v>
      </c>
      <c r="G89" s="251">
        <v>95352</v>
      </c>
      <c r="H89" s="251">
        <v>100414</v>
      </c>
      <c r="I89" s="251">
        <v>93958</v>
      </c>
      <c r="J89" s="251">
        <v>98970</v>
      </c>
      <c r="K89" s="251">
        <v>126710</v>
      </c>
      <c r="L89" s="251">
        <v>122337</v>
      </c>
      <c r="M89" s="251">
        <v>98564</v>
      </c>
      <c r="N89" s="251">
        <f t="shared" si="32"/>
        <v>105322.91666666667</v>
      </c>
      <c r="O89" s="251">
        <v>100578</v>
      </c>
      <c r="P89" s="251">
        <v>121461</v>
      </c>
      <c r="Q89" s="251">
        <v>94722</v>
      </c>
      <c r="R89" s="251">
        <v>104041</v>
      </c>
      <c r="S89" s="251">
        <v>103527</v>
      </c>
      <c r="T89" s="251">
        <v>98963</v>
      </c>
      <c r="U89" s="251">
        <v>109818</v>
      </c>
      <c r="V89" s="251">
        <v>130152</v>
      </c>
      <c r="W89" s="251">
        <v>140119</v>
      </c>
      <c r="X89" s="251">
        <v>106117</v>
      </c>
      <c r="Y89" s="251">
        <v>102158</v>
      </c>
      <c r="Z89" s="251">
        <v>92048</v>
      </c>
      <c r="AA89" s="251">
        <v>116687</v>
      </c>
      <c r="AB89" s="252">
        <f t="shared" si="33"/>
        <v>109260.84615384616</v>
      </c>
      <c r="AC89" s="179">
        <f>(O89-D89)/D89</f>
        <v>0.13727130871344898</v>
      </c>
      <c r="AD89" s="179">
        <f t="shared" si="35"/>
        <v>-0.22635320195161721</v>
      </c>
      <c r="AE89" s="179">
        <f t="shared" si="35"/>
        <v>-0.10665748696136036</v>
      </c>
      <c r="AF89" s="179">
        <f t="shared" si="35"/>
        <v>9.112551388539307E-2</v>
      </c>
      <c r="AG89" s="179">
        <f t="shared" si="35"/>
        <v>3.1001653155934433E-2</v>
      </c>
      <c r="AH89" s="179">
        <f t="shared" si="35"/>
        <v>5.3268481662019203E-2</v>
      </c>
      <c r="AI89" s="179">
        <f t="shared" si="35"/>
        <v>0.1096089724158836</v>
      </c>
      <c r="AJ89" s="179">
        <f t="shared" si="35"/>
        <v>2.7164391129350485E-2</v>
      </c>
      <c r="AK89" s="179">
        <f t="shared" si="35"/>
        <v>0.14535259161169556</v>
      </c>
      <c r="AL89" s="179">
        <f t="shared" si="35"/>
        <v>7.663041272675622E-2</v>
      </c>
      <c r="AM89" s="179">
        <f>(Y89-B89)/B89</f>
        <v>6.3425805444230474E-2</v>
      </c>
      <c r="AN89" s="179">
        <f>(Z89-C89)/C89</f>
        <v>0.15005372448087159</v>
      </c>
      <c r="AO89" s="253">
        <f>(AA89-D89)/D89</f>
        <v>0.31942151563807414</v>
      </c>
    </row>
    <row r="90" spans="1:41" ht="17.25" customHeight="1" x14ac:dyDescent="0.35">
      <c r="A90" s="59" t="s">
        <v>32</v>
      </c>
      <c r="B90" s="59"/>
      <c r="C90" s="59"/>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35">
      <c r="A91" s="73" t="s">
        <v>38</v>
      </c>
      <c r="B91" s="89"/>
      <c r="C91" s="89"/>
      <c r="D91" s="30"/>
      <c r="E91" s="30"/>
      <c r="F91" s="30"/>
      <c r="G91" s="30"/>
      <c r="H91" s="30"/>
      <c r="I91" s="30"/>
      <c r="J91" s="30"/>
      <c r="K91" s="30"/>
      <c r="L91" s="30"/>
      <c r="M91" s="30"/>
      <c r="N91" s="64"/>
      <c r="O91" s="30"/>
      <c r="P91" s="30"/>
      <c r="Q91" s="30"/>
      <c r="R91" s="30"/>
      <c r="S91" s="30"/>
      <c r="T91" s="30"/>
      <c r="U91" s="30"/>
      <c r="V91" s="30"/>
      <c r="W91" s="30"/>
      <c r="X91" s="30"/>
      <c r="Y91" s="30"/>
      <c r="Z91" s="30"/>
      <c r="AA91" s="30"/>
      <c r="AB91" s="30"/>
      <c r="AC91" s="30"/>
      <c r="AD91" s="30"/>
      <c r="AE91" s="64"/>
      <c r="AF91" s="170"/>
      <c r="AG91" s="170"/>
      <c r="AH91" s="170"/>
      <c r="AI91" s="170"/>
      <c r="AJ91" s="170"/>
      <c r="AK91" s="170"/>
      <c r="AL91" s="170"/>
      <c r="AM91" s="170"/>
      <c r="AN91" s="170"/>
      <c r="AO91" s="170"/>
    </row>
    <row r="92" spans="1:41" ht="12" customHeight="1" x14ac:dyDescent="0.35">
      <c r="A92" s="73" t="s">
        <v>33</v>
      </c>
      <c r="B92" s="89"/>
      <c r="C92" s="89"/>
      <c r="D92" s="30"/>
      <c r="E92" s="30"/>
      <c r="F92" s="30"/>
      <c r="G92" s="30"/>
      <c r="H92" s="30"/>
      <c r="I92" s="30"/>
      <c r="J92" s="30"/>
      <c r="K92" s="30"/>
      <c r="L92" s="30"/>
      <c r="M92" s="30"/>
      <c r="N92" s="64"/>
      <c r="O92" s="30"/>
      <c r="P92" s="30"/>
      <c r="Q92" s="30"/>
      <c r="R92" s="30"/>
      <c r="S92" s="30"/>
      <c r="T92" s="30"/>
      <c r="U92" s="30"/>
      <c r="V92" s="30"/>
      <c r="W92" s="30"/>
      <c r="X92" s="30"/>
      <c r="Y92" s="30"/>
      <c r="Z92" s="30"/>
      <c r="AA92" s="30"/>
      <c r="AB92" s="30"/>
      <c r="AC92" s="30"/>
      <c r="AD92" s="30"/>
      <c r="AE92" s="64"/>
      <c r="AF92" s="170"/>
      <c r="AG92" s="170"/>
      <c r="AH92" s="170"/>
      <c r="AI92" s="170"/>
      <c r="AJ92" s="170"/>
      <c r="AK92" s="170"/>
      <c r="AL92" s="170"/>
      <c r="AM92" s="170"/>
      <c r="AN92" s="170"/>
      <c r="AO92" s="170"/>
    </row>
    <row r="93" spans="1:41" ht="12" customHeight="1" x14ac:dyDescent="0.35">
      <c r="A93" s="73" t="s">
        <v>51</v>
      </c>
      <c r="B93" s="89"/>
      <c r="C93" s="89"/>
      <c r="D93" s="30"/>
      <c r="E93" s="30"/>
      <c r="F93" s="30"/>
      <c r="G93" s="30"/>
      <c r="H93" s="30"/>
      <c r="I93" s="30"/>
      <c r="J93" s="30"/>
      <c r="K93" s="30"/>
      <c r="L93" s="30"/>
      <c r="M93" s="30"/>
      <c r="N93" s="64"/>
      <c r="O93" s="30"/>
      <c r="P93" s="30"/>
      <c r="Q93" s="30"/>
      <c r="R93" s="30"/>
      <c r="S93" s="30"/>
      <c r="T93" s="30"/>
      <c r="U93" s="30"/>
      <c r="V93" s="30"/>
      <c r="W93" s="30"/>
      <c r="X93" s="30"/>
      <c r="Y93" s="30"/>
      <c r="Z93" s="30"/>
      <c r="AA93" s="30"/>
      <c r="AB93" s="30"/>
      <c r="AC93" s="30"/>
      <c r="AD93" s="30"/>
      <c r="AE93" s="64"/>
      <c r="AF93" s="170"/>
      <c r="AG93" s="170"/>
      <c r="AH93" s="170"/>
      <c r="AI93" s="170"/>
      <c r="AJ93" s="170"/>
      <c r="AK93" s="170"/>
      <c r="AL93" s="170"/>
      <c r="AM93" s="170"/>
      <c r="AN93" s="170"/>
      <c r="AO93" s="170"/>
    </row>
    <row r="94" spans="1:41" ht="12" customHeight="1" x14ac:dyDescent="0.35">
      <c r="A94" s="285" t="s">
        <v>136</v>
      </c>
      <c r="B94" s="285"/>
      <c r="C94" s="285"/>
      <c r="D94" s="285"/>
      <c r="E94" s="30"/>
      <c r="F94" s="30"/>
      <c r="G94" s="30"/>
      <c r="H94" s="30"/>
      <c r="I94" s="30"/>
      <c r="J94" s="30"/>
      <c r="K94" s="30"/>
      <c r="L94" s="30"/>
      <c r="M94" s="30"/>
      <c r="N94" s="64"/>
      <c r="O94" s="30"/>
      <c r="P94" s="30"/>
      <c r="Q94" s="30"/>
      <c r="R94" s="30"/>
      <c r="S94" s="30"/>
      <c r="T94" s="30"/>
      <c r="U94" s="30"/>
      <c r="V94" s="30"/>
      <c r="W94" s="30"/>
      <c r="X94" s="30"/>
      <c r="Y94" s="30"/>
      <c r="Z94" s="30"/>
      <c r="AA94" s="30"/>
      <c r="AB94" s="30"/>
      <c r="AC94" s="30"/>
      <c r="AD94" s="30"/>
      <c r="AE94" s="64"/>
      <c r="AF94" s="170"/>
      <c r="AG94" s="170"/>
      <c r="AH94" s="170"/>
      <c r="AI94" s="170"/>
      <c r="AJ94" s="170"/>
      <c r="AK94" s="170"/>
      <c r="AL94" s="170"/>
      <c r="AM94" s="170"/>
      <c r="AN94" s="170"/>
      <c r="AO94" s="170"/>
    </row>
    <row r="95" spans="1:41" ht="12" customHeight="1" x14ac:dyDescent="0.35">
      <c r="A95" s="89" t="s">
        <v>57</v>
      </c>
      <c r="B95" s="181"/>
      <c r="C95" s="181"/>
      <c r="D95" s="181"/>
      <c r="E95" s="181"/>
      <c r="F95" s="181"/>
      <c r="G95" s="181"/>
      <c r="H95" s="182"/>
      <c r="I95" s="182"/>
      <c r="J95" s="182"/>
      <c r="K95" s="182"/>
      <c r="L95" s="182"/>
      <c r="M95" s="182"/>
      <c r="N95" s="63"/>
      <c r="O95" s="182"/>
      <c r="P95" s="182"/>
      <c r="Q95" s="182"/>
      <c r="R95" s="182"/>
      <c r="S95" s="182"/>
      <c r="T95" s="182"/>
      <c r="U95" s="182"/>
      <c r="V95" s="182"/>
      <c r="W95" s="182"/>
      <c r="X95" s="182"/>
      <c r="Y95" s="182"/>
      <c r="Z95" s="182"/>
      <c r="AA95" s="182"/>
      <c r="AB95" s="182"/>
      <c r="AC95" s="182"/>
      <c r="AD95" s="182"/>
      <c r="AE95" s="64"/>
      <c r="AF95" s="183"/>
      <c r="AG95" s="183"/>
      <c r="AH95" s="183"/>
      <c r="AI95" s="183"/>
      <c r="AJ95" s="183"/>
      <c r="AK95" s="183"/>
      <c r="AL95" s="183"/>
      <c r="AM95" s="183"/>
      <c r="AN95" s="183"/>
      <c r="AO95" s="183"/>
    </row>
    <row r="96" spans="1:41" ht="12" customHeight="1" x14ac:dyDescent="0.35">
      <c r="A96" s="89" t="s">
        <v>242</v>
      </c>
      <c r="B96" s="89"/>
      <c r="C96" s="89"/>
      <c r="D96" s="30"/>
      <c r="E96" s="30"/>
      <c r="F96" s="30"/>
      <c r="G96" s="30"/>
      <c r="H96" s="30"/>
      <c r="I96" s="30"/>
      <c r="J96" s="30"/>
      <c r="K96" s="30"/>
      <c r="L96" s="30"/>
      <c r="M96" s="30"/>
      <c r="N96" s="64"/>
      <c r="O96" s="30"/>
      <c r="P96" s="30"/>
      <c r="Q96" s="30"/>
      <c r="R96" s="30"/>
      <c r="S96" s="30"/>
      <c r="T96" s="30"/>
      <c r="U96" s="30"/>
      <c r="V96" s="30"/>
      <c r="W96" s="30"/>
      <c r="X96" s="30"/>
      <c r="Y96" s="64"/>
      <c r="Z96" s="170"/>
      <c r="AA96" s="170"/>
      <c r="AB96" s="170"/>
      <c r="AC96" s="170"/>
      <c r="AD96" s="170"/>
      <c r="AE96" s="170"/>
      <c r="AF96" s="170"/>
      <c r="AG96" s="170"/>
      <c r="AH96" s="170"/>
      <c r="AI96" s="170"/>
      <c r="AJ96" s="170"/>
      <c r="AK96" s="115"/>
      <c r="AL96" s="115"/>
      <c r="AM96" s="115"/>
      <c r="AN96" s="115"/>
      <c r="AO96" s="115"/>
    </row>
    <row r="97" spans="1:41" ht="12" customHeight="1" x14ac:dyDescent="0.35">
      <c r="A97" s="89" t="s">
        <v>55</v>
      </c>
      <c r="B97" s="89"/>
      <c r="C97" s="89"/>
      <c r="D97" s="30"/>
      <c r="E97" s="30"/>
      <c r="F97" s="30"/>
      <c r="G97" s="30"/>
      <c r="H97" s="30"/>
      <c r="I97" s="30"/>
      <c r="J97" s="30"/>
      <c r="K97" s="30"/>
      <c r="L97" s="30"/>
      <c r="M97" s="30"/>
      <c r="N97" s="64"/>
      <c r="O97" s="30"/>
      <c r="P97" s="30"/>
      <c r="Q97" s="30"/>
      <c r="R97" s="30"/>
      <c r="S97" s="30"/>
      <c r="T97" s="30"/>
      <c r="U97" s="30"/>
      <c r="V97" s="30"/>
      <c r="W97" s="30"/>
      <c r="X97" s="30"/>
      <c r="Y97" s="30"/>
      <c r="Z97" s="30"/>
      <c r="AA97" s="30"/>
      <c r="AB97" s="30"/>
      <c r="AC97" s="30"/>
      <c r="AD97" s="30"/>
      <c r="AE97" s="64"/>
      <c r="AF97" s="170"/>
      <c r="AG97" s="170"/>
      <c r="AH97" s="170"/>
      <c r="AI97" s="170"/>
      <c r="AJ97" s="170"/>
      <c r="AK97" s="170"/>
      <c r="AL97" s="170"/>
      <c r="AM97" s="170"/>
      <c r="AN97" s="170"/>
      <c r="AO97" s="170"/>
    </row>
    <row r="98" spans="1:41" ht="12" customHeight="1" x14ac:dyDescent="0.35">
      <c r="A98" s="89" t="s">
        <v>243</v>
      </c>
      <c r="B98" s="89"/>
      <c r="C98" s="89"/>
      <c r="D98" s="30"/>
      <c r="E98" s="30"/>
      <c r="F98" s="30"/>
      <c r="G98" s="30"/>
      <c r="H98" s="30"/>
      <c r="I98" s="30"/>
      <c r="J98" s="30"/>
      <c r="K98" s="30"/>
      <c r="L98" s="30"/>
      <c r="M98" s="30"/>
      <c r="N98" s="63"/>
      <c r="O98" s="30"/>
      <c r="P98" s="30"/>
      <c r="Q98" s="30"/>
      <c r="R98" s="30"/>
      <c r="S98" s="30"/>
      <c r="T98" s="30"/>
      <c r="U98" s="30"/>
      <c r="V98" s="30"/>
      <c r="W98" s="30"/>
      <c r="X98" s="30"/>
      <c r="Y98" s="30"/>
      <c r="Z98" s="30"/>
      <c r="AA98" s="30"/>
      <c r="AB98" s="30"/>
      <c r="AC98" s="30"/>
      <c r="AD98" s="30"/>
      <c r="AE98" s="64"/>
      <c r="AF98" s="31"/>
      <c r="AG98" s="31"/>
      <c r="AH98" s="31"/>
      <c r="AI98" s="31"/>
      <c r="AJ98" s="31"/>
      <c r="AK98" s="31"/>
      <c r="AL98" s="31"/>
      <c r="AM98" s="31"/>
      <c r="AN98" s="31"/>
      <c r="AO98" s="31"/>
    </row>
    <row r="99" spans="1:41" ht="15" customHeight="1" x14ac:dyDescent="0.35">
      <c r="A99" s="59" t="s">
        <v>35</v>
      </c>
      <c r="B99" s="89"/>
      <c r="C99" s="89"/>
      <c r="D99" s="30"/>
      <c r="E99" s="30"/>
      <c r="F99" s="30"/>
      <c r="G99" s="30"/>
      <c r="H99" s="30"/>
      <c r="I99" s="30"/>
      <c r="J99" s="30"/>
      <c r="K99" s="30"/>
      <c r="L99" s="30"/>
      <c r="M99" s="30"/>
      <c r="N99" s="63"/>
      <c r="O99" s="30"/>
      <c r="P99" s="30"/>
      <c r="Q99" s="30"/>
      <c r="R99" s="30"/>
      <c r="S99" s="30"/>
      <c r="T99" s="30"/>
      <c r="U99" s="30"/>
      <c r="V99" s="30"/>
      <c r="W99" s="30"/>
      <c r="X99" s="30"/>
      <c r="Y99" s="30"/>
      <c r="Z99" s="30"/>
      <c r="AA99" s="30"/>
      <c r="AB99" s="30"/>
      <c r="AC99" s="30"/>
      <c r="AD99" s="30"/>
      <c r="AE99" s="64"/>
      <c r="AF99" s="31"/>
      <c r="AG99" s="31"/>
      <c r="AH99" s="31"/>
      <c r="AI99" s="31"/>
      <c r="AJ99" s="31"/>
      <c r="AK99" s="31"/>
      <c r="AL99" s="31"/>
      <c r="AM99" s="31"/>
      <c r="AN99" s="31"/>
      <c r="AO99" s="31"/>
    </row>
    <row r="100" spans="1:41" ht="30" customHeight="1" x14ac:dyDescent="0.35">
      <c r="A100" s="66" t="s">
        <v>244</v>
      </c>
      <c r="B100" s="89"/>
      <c r="C100" s="89"/>
      <c r="D100" s="30"/>
      <c r="E100" s="30"/>
      <c r="F100" s="30"/>
      <c r="G100" s="30"/>
      <c r="H100" s="30"/>
      <c r="I100" s="30"/>
      <c r="J100" s="30"/>
      <c r="K100" s="30"/>
      <c r="L100" s="30"/>
      <c r="M100" s="30"/>
      <c r="N100" s="63"/>
      <c r="O100" s="30"/>
      <c r="P100" s="30"/>
      <c r="Q100" s="30"/>
      <c r="R100" s="30"/>
      <c r="S100" s="30"/>
      <c r="T100" s="30"/>
      <c r="U100" s="30"/>
      <c r="V100" s="30"/>
      <c r="W100" s="30"/>
      <c r="X100" s="30"/>
      <c r="Y100" s="30"/>
      <c r="Z100" s="30"/>
      <c r="AA100" s="30"/>
      <c r="AB100" s="30"/>
      <c r="AC100" s="30"/>
      <c r="AD100" s="30"/>
      <c r="AE100" s="64"/>
      <c r="AF100" s="31"/>
      <c r="AG100" s="31"/>
      <c r="AH100" s="31"/>
      <c r="AI100" s="31"/>
      <c r="AJ100" s="31"/>
      <c r="AK100" s="31"/>
      <c r="AL100" s="31"/>
      <c r="AM100" s="31"/>
      <c r="AN100" s="31"/>
      <c r="AO100" s="31"/>
    </row>
    <row r="101" spans="1:41" ht="20.25" customHeight="1" x14ac:dyDescent="0.35">
      <c r="A101" s="233" t="s">
        <v>204</v>
      </c>
      <c r="B101" s="193"/>
      <c r="C101" s="193"/>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c r="AH101" s="193"/>
      <c r="AI101" s="193"/>
      <c r="AJ101" s="193"/>
      <c r="AK101" s="193"/>
      <c r="AL101" s="193"/>
      <c r="AM101" s="193"/>
      <c r="AN101" s="193"/>
      <c r="AO101" s="193"/>
    </row>
    <row r="102" spans="1:41" ht="15" customHeight="1" x14ac:dyDescent="0.35">
      <c r="A102" s="187"/>
      <c r="B102" s="291" t="s">
        <v>53</v>
      </c>
      <c r="C102" s="291"/>
      <c r="D102" s="291"/>
      <c r="E102" s="291"/>
      <c r="F102" s="291"/>
      <c r="G102" s="291"/>
      <c r="H102" s="291"/>
      <c r="I102" s="291"/>
      <c r="J102" s="291"/>
      <c r="K102" s="291"/>
      <c r="L102" s="291"/>
      <c r="M102" s="291"/>
      <c r="N102" s="292"/>
      <c r="O102" s="293" t="s">
        <v>54</v>
      </c>
      <c r="P102" s="291"/>
      <c r="Q102" s="291"/>
      <c r="R102" s="291"/>
      <c r="S102" s="291"/>
      <c r="T102" s="291"/>
      <c r="U102" s="291"/>
      <c r="V102" s="291"/>
      <c r="W102" s="291"/>
      <c r="X102" s="291"/>
      <c r="Y102" s="291"/>
      <c r="Z102" s="291"/>
      <c r="AA102" s="291"/>
      <c r="AB102" s="292"/>
      <c r="AC102" s="293" t="s">
        <v>60</v>
      </c>
      <c r="AD102" s="291"/>
      <c r="AE102" s="291"/>
      <c r="AF102" s="291"/>
      <c r="AG102" s="291"/>
      <c r="AH102" s="291"/>
      <c r="AI102" s="291"/>
      <c r="AJ102" s="291"/>
      <c r="AK102" s="291"/>
      <c r="AL102" s="291"/>
      <c r="AM102" s="291"/>
      <c r="AN102" s="291"/>
      <c r="AO102" s="291"/>
    </row>
    <row r="103" spans="1:41" ht="44.15" customHeight="1" x14ac:dyDescent="0.35">
      <c r="A103" s="147" t="s">
        <v>28</v>
      </c>
      <c r="B103" s="55" t="s">
        <v>157</v>
      </c>
      <c r="C103" s="55" t="s">
        <v>158</v>
      </c>
      <c r="D103" s="55" t="s">
        <v>159</v>
      </c>
      <c r="E103" s="55" t="s">
        <v>160</v>
      </c>
      <c r="F103" s="55" t="s">
        <v>161</v>
      </c>
      <c r="G103" s="55" t="s">
        <v>162</v>
      </c>
      <c r="H103" s="55" t="s">
        <v>163</v>
      </c>
      <c r="I103" s="55" t="s">
        <v>164</v>
      </c>
      <c r="J103" s="55" t="s">
        <v>165</v>
      </c>
      <c r="K103" s="55" t="s">
        <v>166</v>
      </c>
      <c r="L103" s="55" t="s">
        <v>167</v>
      </c>
      <c r="M103" s="55" t="s">
        <v>168</v>
      </c>
      <c r="N103" s="55" t="s">
        <v>153</v>
      </c>
      <c r="O103" s="55" t="s">
        <v>169</v>
      </c>
      <c r="P103" s="55" t="s">
        <v>170</v>
      </c>
      <c r="Q103" s="55" t="s">
        <v>171</v>
      </c>
      <c r="R103" s="55" t="s">
        <v>172</v>
      </c>
      <c r="S103" s="55" t="s">
        <v>173</v>
      </c>
      <c r="T103" s="55" t="s">
        <v>174</v>
      </c>
      <c r="U103" s="55" t="s">
        <v>175</v>
      </c>
      <c r="V103" s="55" t="s">
        <v>176</v>
      </c>
      <c r="W103" s="55" t="s">
        <v>177</v>
      </c>
      <c r="X103" s="55" t="s">
        <v>178</v>
      </c>
      <c r="Y103" s="55" t="s">
        <v>179</v>
      </c>
      <c r="Z103" s="55" t="s">
        <v>180</v>
      </c>
      <c r="AA103" s="55" t="s">
        <v>181</v>
      </c>
      <c r="AB103" s="55" t="s">
        <v>154</v>
      </c>
      <c r="AC103" s="55" t="s">
        <v>61</v>
      </c>
      <c r="AD103" s="55" t="s">
        <v>62</v>
      </c>
      <c r="AE103" s="55" t="s">
        <v>63</v>
      </c>
      <c r="AF103" s="55" t="s">
        <v>64</v>
      </c>
      <c r="AG103" s="55" t="s">
        <v>65</v>
      </c>
      <c r="AH103" s="55" t="s">
        <v>66</v>
      </c>
      <c r="AI103" s="55" t="s">
        <v>67</v>
      </c>
      <c r="AJ103" s="55" t="s">
        <v>68</v>
      </c>
      <c r="AK103" s="55" t="s">
        <v>69</v>
      </c>
      <c r="AL103" s="55" t="s">
        <v>70</v>
      </c>
      <c r="AM103" s="55" t="s">
        <v>71</v>
      </c>
      <c r="AN103" s="55" t="s">
        <v>72</v>
      </c>
      <c r="AO103" s="143" t="s">
        <v>73</v>
      </c>
    </row>
    <row r="104" spans="1:41" ht="15" customHeight="1" x14ac:dyDescent="0.35">
      <c r="A104" s="172" t="s">
        <v>40</v>
      </c>
      <c r="B104" s="195">
        <v>323543</v>
      </c>
      <c r="C104" s="195">
        <v>278602</v>
      </c>
      <c r="D104" s="174">
        <v>314704</v>
      </c>
      <c r="E104" s="174">
        <v>350378</v>
      </c>
      <c r="F104" s="174">
        <v>339586</v>
      </c>
      <c r="G104" s="174">
        <v>302303</v>
      </c>
      <c r="H104" s="174">
        <v>317653</v>
      </c>
      <c r="I104" s="174">
        <v>307909</v>
      </c>
      <c r="J104" s="174">
        <v>314651</v>
      </c>
      <c r="K104" s="174">
        <v>346742</v>
      </c>
      <c r="L104" s="174">
        <v>330404</v>
      </c>
      <c r="M104" s="174">
        <v>302798</v>
      </c>
      <c r="N104" s="174">
        <f t="shared" ref="N104:N108" si="43">SUM(B104:M104)/12</f>
        <v>319106.08333333331</v>
      </c>
      <c r="O104" s="174">
        <v>312144</v>
      </c>
      <c r="P104" s="174">
        <v>262724</v>
      </c>
      <c r="Q104" s="174">
        <v>273445</v>
      </c>
      <c r="R104" s="174">
        <v>311191</v>
      </c>
      <c r="S104" s="174">
        <v>312292</v>
      </c>
      <c r="T104" s="174">
        <v>301337</v>
      </c>
      <c r="U104" s="174">
        <v>319491</v>
      </c>
      <c r="V104" s="174">
        <v>337956</v>
      </c>
      <c r="W104" s="174">
        <v>331823</v>
      </c>
      <c r="X104" s="174">
        <v>295900</v>
      </c>
      <c r="Y104" s="174">
        <v>306887</v>
      </c>
      <c r="Z104" s="174">
        <v>288816</v>
      </c>
      <c r="AA104" s="174">
        <v>349106</v>
      </c>
      <c r="AB104" s="176">
        <f t="shared" ref="AB104:AB108" si="44">SUM(O104:AA104)/13</f>
        <v>307931.69230769231</v>
      </c>
      <c r="AC104" s="126">
        <f t="shared" ref="AC104" si="45">(O104-D104)/D104</f>
        <v>-8.1346280949717836E-3</v>
      </c>
      <c r="AD104" s="132">
        <f t="shared" ref="AD104:AD108" si="46">(P104-E104)/E104</f>
        <v>-0.25016981659807408</v>
      </c>
      <c r="AE104" s="132">
        <f t="shared" ref="AE104:AE108" si="47">(Q104-F104)/F104</f>
        <v>-0.19476951346639731</v>
      </c>
      <c r="AF104" s="132">
        <f t="shared" ref="AF104:AF108" si="48">(R104-G104)/G104</f>
        <v>2.9400965256712635E-2</v>
      </c>
      <c r="AG104" s="132">
        <f t="shared" ref="AG104:AG108" si="49">(S104-H104)/H104</f>
        <v>-1.687690656156246E-2</v>
      </c>
      <c r="AH104" s="132">
        <f t="shared" ref="AH104:AH108" si="50">(T104-I104)/I104</f>
        <v>-2.1343968510176708E-2</v>
      </c>
      <c r="AI104" s="132">
        <f t="shared" ref="AI104:AI108" si="51">(U104-J104)/J104</f>
        <v>1.5382121779368253E-2</v>
      </c>
      <c r="AJ104" s="132">
        <f t="shared" ref="AJ104:AJ108" si="52">(V104-K104)/K104</f>
        <v>-2.5338724469490283E-2</v>
      </c>
      <c r="AK104" s="126">
        <f t="shared" ref="AK104" si="53">(W104-L104)/L104</f>
        <v>4.2947421944044264E-3</v>
      </c>
      <c r="AL104" s="132">
        <f t="shared" ref="AL104" si="54">(X104-M104)/M104</f>
        <v>-2.2780863810196898E-2</v>
      </c>
      <c r="AM104" s="132">
        <f>(Y104-B104)/B104</f>
        <v>-5.1480019657356206E-2</v>
      </c>
      <c r="AN104" s="132">
        <f>(Z104-C104)/C104</f>
        <v>3.6661617648114514E-2</v>
      </c>
      <c r="AO104" s="133">
        <f>(AA104-D104)/D104</f>
        <v>0.10931542020438254</v>
      </c>
    </row>
    <row r="105" spans="1:41" ht="15" customHeight="1" x14ac:dyDescent="0.35">
      <c r="A105" s="172" t="s">
        <v>41</v>
      </c>
      <c r="B105" s="196">
        <v>0</v>
      </c>
      <c r="C105" s="196">
        <v>0</v>
      </c>
      <c r="D105" s="126">
        <v>0</v>
      </c>
      <c r="E105" s="126">
        <v>0</v>
      </c>
      <c r="F105" s="126">
        <v>0</v>
      </c>
      <c r="G105" s="126">
        <v>0</v>
      </c>
      <c r="H105" s="126">
        <v>0</v>
      </c>
      <c r="I105" s="126">
        <v>0</v>
      </c>
      <c r="J105" s="126">
        <v>0</v>
      </c>
      <c r="K105" s="126">
        <v>0</v>
      </c>
      <c r="L105" s="126">
        <v>0</v>
      </c>
      <c r="M105" s="126">
        <v>0</v>
      </c>
      <c r="N105" s="126">
        <f>((B104*B105)+(C104*C105)+(D104*D105)+(E104*E105)+(F104*F105)+(G104*G105)+(H104*H105)+(I104*I105)+(J104*J105)+(K104*K105)+(L104*L105)+(M104*M105))/SUM(B104:M104)</f>
        <v>0</v>
      </c>
      <c r="O105" s="154">
        <v>0.20060933415346763</v>
      </c>
      <c r="P105" s="154">
        <v>0.58312145064782817</v>
      </c>
      <c r="Q105" s="154">
        <v>0.46411892702371593</v>
      </c>
      <c r="R105" s="154">
        <v>0.35604178784090801</v>
      </c>
      <c r="S105" s="154">
        <v>0.29230015498315681</v>
      </c>
      <c r="T105" s="154">
        <v>0.27905302037253971</v>
      </c>
      <c r="U105" s="154">
        <v>0.30108829356695493</v>
      </c>
      <c r="V105" s="154">
        <v>0.3044923007728817</v>
      </c>
      <c r="W105" s="154">
        <v>0.39205238937626385</v>
      </c>
      <c r="X105" s="154">
        <v>0.44635011828320381</v>
      </c>
      <c r="Y105" s="154">
        <v>0.41878280930766049</v>
      </c>
      <c r="Z105" s="154">
        <v>0.40042795412996512</v>
      </c>
      <c r="AA105" s="154">
        <v>0.3737775919061832</v>
      </c>
      <c r="AB105" s="132">
        <f>((O104*O105)+(P104*P105)+(Q104*Q105)+(R104*R105)+(S104*S105)+(T104*T105)+(U104*U105)+(V104*V105)+(W104*W105)+(X104*X105)+(Y104*Y105)+(Z104*Z105)+(AA104*AA105))/SUM(O104:AA104)</f>
        <v>0.36592106341266495</v>
      </c>
      <c r="AC105" s="132" t="s">
        <v>56</v>
      </c>
      <c r="AD105" s="132" t="s">
        <v>56</v>
      </c>
      <c r="AE105" s="132" t="s">
        <v>56</v>
      </c>
      <c r="AF105" s="132" t="s">
        <v>56</v>
      </c>
      <c r="AG105" s="132" t="s">
        <v>56</v>
      </c>
      <c r="AH105" s="132" t="s">
        <v>56</v>
      </c>
      <c r="AI105" s="132" t="s">
        <v>56</v>
      </c>
      <c r="AJ105" s="132" t="s">
        <v>56</v>
      </c>
      <c r="AK105" s="132" t="s">
        <v>56</v>
      </c>
      <c r="AL105" s="132" t="s">
        <v>56</v>
      </c>
      <c r="AM105" s="132" t="s">
        <v>56</v>
      </c>
      <c r="AN105" s="132" t="s">
        <v>56</v>
      </c>
      <c r="AO105" s="133" t="s">
        <v>56</v>
      </c>
    </row>
    <row r="106" spans="1:41" ht="15" customHeight="1" x14ac:dyDescent="0.35">
      <c r="A106" s="172" t="s">
        <v>29</v>
      </c>
      <c r="B106" s="195">
        <v>17429</v>
      </c>
      <c r="C106" s="195">
        <v>15044</v>
      </c>
      <c r="D106" s="174">
        <v>16835</v>
      </c>
      <c r="E106" s="174">
        <v>18481</v>
      </c>
      <c r="F106" s="174">
        <v>18202</v>
      </c>
      <c r="G106" s="174">
        <v>16656</v>
      </c>
      <c r="H106" s="174">
        <v>16758</v>
      </c>
      <c r="I106" s="174">
        <v>16331</v>
      </c>
      <c r="J106" s="174">
        <v>17703</v>
      </c>
      <c r="K106" s="174">
        <v>19604</v>
      </c>
      <c r="L106" s="174">
        <v>17888</v>
      </c>
      <c r="M106" s="174">
        <v>16537</v>
      </c>
      <c r="N106" s="174">
        <f t="shared" si="43"/>
        <v>17289</v>
      </c>
      <c r="O106" s="174">
        <v>14841</v>
      </c>
      <c r="P106" s="174">
        <v>8736</v>
      </c>
      <c r="Q106" s="174">
        <v>15239</v>
      </c>
      <c r="R106" s="174">
        <v>17479</v>
      </c>
      <c r="S106" s="174">
        <v>16695</v>
      </c>
      <c r="T106" s="174">
        <v>16138</v>
      </c>
      <c r="U106" s="174">
        <v>18787</v>
      </c>
      <c r="V106" s="174">
        <v>17861</v>
      </c>
      <c r="W106" s="174">
        <v>16892</v>
      </c>
      <c r="X106" s="174">
        <v>16860</v>
      </c>
      <c r="Y106" s="174">
        <v>17822</v>
      </c>
      <c r="Z106" s="174">
        <v>16683</v>
      </c>
      <c r="AA106" s="174">
        <v>19461</v>
      </c>
      <c r="AB106" s="176">
        <f t="shared" si="44"/>
        <v>16422.615384615383</v>
      </c>
      <c r="AC106" s="132">
        <f>(O106-D106)/D106</f>
        <v>-0.11844371844371844</v>
      </c>
      <c r="AD106" s="132">
        <f t="shared" si="46"/>
        <v>-0.52729830636870301</v>
      </c>
      <c r="AE106" s="132">
        <f t="shared" si="47"/>
        <v>-0.16278430941654765</v>
      </c>
      <c r="AF106" s="132">
        <f t="shared" si="48"/>
        <v>4.9411623439000962E-2</v>
      </c>
      <c r="AG106" s="126">
        <f t="shared" si="49"/>
        <v>-3.7593984962406013E-3</v>
      </c>
      <c r="AH106" s="132">
        <f t="shared" si="50"/>
        <v>-1.1818014818443452E-2</v>
      </c>
      <c r="AI106" s="132">
        <f t="shared" si="51"/>
        <v>6.1232559453200025E-2</v>
      </c>
      <c r="AJ106" s="132">
        <f t="shared" si="52"/>
        <v>-8.8910426443582949E-2</v>
      </c>
      <c r="AK106" s="132">
        <f t="shared" ref="AK106" si="55">(W106-L106)/L106</f>
        <v>-5.5679785330948119E-2</v>
      </c>
      <c r="AL106" s="132">
        <f t="shared" ref="AL106" si="56">(X106-M106)/M106</f>
        <v>1.9531958638205237E-2</v>
      </c>
      <c r="AM106" s="132">
        <f>(Y106-B106)/B106</f>
        <v>2.2548625853462619E-2</v>
      </c>
      <c r="AN106" s="132">
        <f>(Z106-C106)/C106</f>
        <v>0.10894708854028184</v>
      </c>
      <c r="AO106" s="133">
        <f>(AA106-D106)/D106</f>
        <v>0.15598455598455599</v>
      </c>
    </row>
    <row r="107" spans="1:41" ht="15" customHeight="1" x14ac:dyDescent="0.35">
      <c r="A107" s="172" t="s">
        <v>42</v>
      </c>
      <c r="B107" s="196">
        <v>0</v>
      </c>
      <c r="C107" s="196">
        <v>0</v>
      </c>
      <c r="D107" s="126">
        <v>0</v>
      </c>
      <c r="E107" s="126">
        <v>0</v>
      </c>
      <c r="F107" s="126">
        <v>0</v>
      </c>
      <c r="G107" s="126">
        <v>0</v>
      </c>
      <c r="H107" s="126">
        <v>0</v>
      </c>
      <c r="I107" s="126">
        <v>0</v>
      </c>
      <c r="J107" s="126">
        <v>0</v>
      </c>
      <c r="K107" s="126">
        <v>0</v>
      </c>
      <c r="L107" s="126">
        <v>0</v>
      </c>
      <c r="M107" s="126">
        <v>0</v>
      </c>
      <c r="N107" s="126">
        <f>((B106*B107)+(C106*C107)+(D106*D107)+(E106*E107)+(F106*F107)+(G106*G107)+(H106*H107)+(I106*I107)+(J106*J107)+(K106*K107)+(L106*L107)+(M106*M107))/SUM(B106:M106)</f>
        <v>0</v>
      </c>
      <c r="O107" s="126">
        <v>0</v>
      </c>
      <c r="P107" s="154">
        <v>8.5737179487179488E-2</v>
      </c>
      <c r="Q107" s="132">
        <v>0.32324955705754971</v>
      </c>
      <c r="R107" s="132">
        <v>0.23965901939470222</v>
      </c>
      <c r="S107" s="132">
        <v>0.18478586403114705</v>
      </c>
      <c r="T107" s="132">
        <v>0.18794150452348493</v>
      </c>
      <c r="U107" s="132">
        <v>0.18970564752222283</v>
      </c>
      <c r="V107" s="132">
        <v>0.20581154470634344</v>
      </c>
      <c r="W107" s="132">
        <v>0.32340753019180679</v>
      </c>
      <c r="X107" s="132">
        <v>0.34175563463819691</v>
      </c>
      <c r="Y107" s="132">
        <v>0.29699248120300753</v>
      </c>
      <c r="Z107" s="132">
        <v>0.27327219325061441</v>
      </c>
      <c r="AA107" s="132">
        <v>0.23714094856379425</v>
      </c>
      <c r="AB107" s="132">
        <f>((O106*O107)+(P106*P107)+(Q106*Q107)+(R106*R107)+(S106*S107)+(T106*T107)+(U106*U107)+(V106*V107)+(W106*W107)+(X106*X107)+(Y106*Y107)+(Z106*Z107)+(AA106*AA107))/SUM(O106:AA106)</f>
        <v>0.22911182515667888</v>
      </c>
      <c r="AC107" s="132" t="s">
        <v>56</v>
      </c>
      <c r="AD107" s="132" t="s">
        <v>56</v>
      </c>
      <c r="AE107" s="132" t="s">
        <v>56</v>
      </c>
      <c r="AF107" s="132" t="s">
        <v>56</v>
      </c>
      <c r="AG107" s="132" t="s">
        <v>56</v>
      </c>
      <c r="AH107" s="132" t="s">
        <v>56</v>
      </c>
      <c r="AI107" s="132" t="s">
        <v>56</v>
      </c>
      <c r="AJ107" s="132" t="s">
        <v>56</v>
      </c>
      <c r="AK107" s="132" t="s">
        <v>56</v>
      </c>
      <c r="AL107" s="132" t="s">
        <v>56</v>
      </c>
      <c r="AM107" s="132" t="s">
        <v>56</v>
      </c>
      <c r="AN107" s="132" t="s">
        <v>56</v>
      </c>
      <c r="AO107" s="133" t="s">
        <v>56</v>
      </c>
    </row>
    <row r="108" spans="1:41" ht="15" customHeight="1" x14ac:dyDescent="0.35">
      <c r="A108" s="249" t="s">
        <v>31</v>
      </c>
      <c r="B108" s="262">
        <v>129066</v>
      </c>
      <c r="C108" s="262">
        <v>106292</v>
      </c>
      <c r="D108" s="251">
        <v>117453</v>
      </c>
      <c r="E108" s="251">
        <v>222268</v>
      </c>
      <c r="F108" s="251">
        <v>138964</v>
      </c>
      <c r="G108" s="251">
        <v>128020</v>
      </c>
      <c r="H108" s="251">
        <v>134126</v>
      </c>
      <c r="I108" s="251">
        <v>124819</v>
      </c>
      <c r="J108" s="251">
        <v>133319</v>
      </c>
      <c r="K108" s="251">
        <v>172482</v>
      </c>
      <c r="L108" s="251">
        <v>168364</v>
      </c>
      <c r="M108" s="251">
        <v>132774</v>
      </c>
      <c r="N108" s="251">
        <f t="shared" si="43"/>
        <v>142328.91666666666</v>
      </c>
      <c r="O108" s="251">
        <v>132004</v>
      </c>
      <c r="P108" s="251">
        <v>170829</v>
      </c>
      <c r="Q108" s="251">
        <v>121631</v>
      </c>
      <c r="R108" s="251">
        <v>137773</v>
      </c>
      <c r="S108" s="251">
        <v>136627</v>
      </c>
      <c r="T108" s="251">
        <v>130593</v>
      </c>
      <c r="U108" s="251">
        <v>146708</v>
      </c>
      <c r="V108" s="251">
        <v>179791</v>
      </c>
      <c r="W108" s="251">
        <v>192535</v>
      </c>
      <c r="X108" s="251">
        <v>140140</v>
      </c>
      <c r="Y108" s="251">
        <v>131987</v>
      </c>
      <c r="Z108" s="251">
        <v>119555</v>
      </c>
      <c r="AA108" s="251">
        <v>153734</v>
      </c>
      <c r="AB108" s="252">
        <f t="shared" si="44"/>
        <v>145685.15384615384</v>
      </c>
      <c r="AC108" s="179">
        <f>(O108-D108)/D108</f>
        <v>0.12388785301354584</v>
      </c>
      <c r="AD108" s="179">
        <f t="shared" si="46"/>
        <v>-0.23142782586787122</v>
      </c>
      <c r="AE108" s="179">
        <f t="shared" si="47"/>
        <v>-0.12473014593707722</v>
      </c>
      <c r="AF108" s="179">
        <f t="shared" si="48"/>
        <v>7.6183408842368378E-2</v>
      </c>
      <c r="AG108" s="179">
        <f t="shared" si="49"/>
        <v>1.8646645691364837E-2</v>
      </c>
      <c r="AH108" s="179">
        <f t="shared" si="50"/>
        <v>4.6258983007394706E-2</v>
      </c>
      <c r="AI108" s="179">
        <f t="shared" si="51"/>
        <v>0.1004282960418245</v>
      </c>
      <c r="AJ108" s="179">
        <f t="shared" si="52"/>
        <v>4.2375436277408654E-2</v>
      </c>
      <c r="AK108" s="179">
        <f t="shared" ref="AK108" si="57">(W108-L108)/L108</f>
        <v>0.14356394478629636</v>
      </c>
      <c r="AL108" s="179">
        <f t="shared" ref="AL108" si="58">(X108-M108)/M108</f>
        <v>5.5477729073463176E-2</v>
      </c>
      <c r="AM108" s="179">
        <f>(Y108-B108)/B108</f>
        <v>2.2631831775990579E-2</v>
      </c>
      <c r="AN108" s="179">
        <f>(Z108-C108)/C108</f>
        <v>0.12477891092462273</v>
      </c>
      <c r="AO108" s="253">
        <f>(AA108-D108)/D108</f>
        <v>0.30889802729602478</v>
      </c>
    </row>
    <row r="109" spans="1:41" ht="17.25" customHeight="1" x14ac:dyDescent="0.35">
      <c r="A109" s="59" t="s">
        <v>32</v>
      </c>
      <c r="B109" s="59"/>
      <c r="C109" s="59"/>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row>
    <row r="110" spans="1:41" ht="12" customHeight="1" x14ac:dyDescent="0.35">
      <c r="A110" s="73" t="s">
        <v>38</v>
      </c>
      <c r="B110" s="89"/>
      <c r="C110" s="89"/>
      <c r="D110" s="30"/>
      <c r="E110" s="30"/>
      <c r="F110" s="30"/>
      <c r="G110" s="30"/>
      <c r="H110" s="30"/>
      <c r="I110" s="30"/>
      <c r="J110" s="30"/>
      <c r="K110" s="30"/>
      <c r="L110" s="30"/>
      <c r="M110" s="30"/>
      <c r="N110" s="64"/>
      <c r="O110" s="30"/>
      <c r="P110" s="30"/>
      <c r="Q110" s="30"/>
      <c r="R110" s="30"/>
      <c r="S110" s="30"/>
      <c r="T110" s="30"/>
      <c r="U110" s="30"/>
      <c r="V110" s="30"/>
      <c r="W110" s="30"/>
      <c r="X110" s="30"/>
      <c r="Y110" s="30"/>
      <c r="Z110" s="30"/>
      <c r="AA110" s="30"/>
      <c r="AB110" s="30"/>
      <c r="AC110" s="30"/>
      <c r="AD110" s="30"/>
      <c r="AE110" s="64"/>
      <c r="AF110" s="170"/>
      <c r="AG110" s="170"/>
      <c r="AH110" s="170"/>
      <c r="AI110" s="170"/>
      <c r="AJ110" s="170"/>
      <c r="AK110" s="170"/>
      <c r="AL110" s="170"/>
      <c r="AM110" s="170"/>
      <c r="AN110" s="170"/>
      <c r="AO110" s="170"/>
    </row>
    <row r="111" spans="1:41" ht="12" customHeight="1" x14ac:dyDescent="0.35">
      <c r="A111" s="73" t="s">
        <v>33</v>
      </c>
      <c r="B111" s="89"/>
      <c r="C111" s="89"/>
      <c r="D111" s="30"/>
      <c r="E111" s="30"/>
      <c r="F111" s="30"/>
      <c r="G111" s="30"/>
      <c r="H111" s="30"/>
      <c r="I111" s="30"/>
      <c r="J111" s="30"/>
      <c r="K111" s="30"/>
      <c r="L111" s="30"/>
      <c r="M111" s="30"/>
      <c r="N111" s="64"/>
      <c r="O111" s="30"/>
      <c r="P111" s="30"/>
      <c r="Q111" s="30"/>
      <c r="R111" s="30"/>
      <c r="S111" s="30"/>
      <c r="T111" s="30"/>
      <c r="U111" s="30"/>
      <c r="V111" s="30"/>
      <c r="W111" s="30"/>
      <c r="X111" s="30"/>
      <c r="Y111" s="30"/>
      <c r="Z111" s="30"/>
      <c r="AA111" s="30"/>
      <c r="AB111" s="30"/>
      <c r="AC111" s="30"/>
      <c r="AD111" s="30"/>
      <c r="AE111" s="64"/>
      <c r="AF111" s="170"/>
      <c r="AG111" s="170"/>
      <c r="AH111" s="170"/>
      <c r="AI111" s="170"/>
      <c r="AJ111" s="170"/>
      <c r="AK111" s="170"/>
      <c r="AL111" s="170"/>
      <c r="AM111" s="170"/>
      <c r="AN111" s="170"/>
      <c r="AO111" s="170"/>
    </row>
    <row r="112" spans="1:41" ht="12" customHeight="1" x14ac:dyDescent="0.35">
      <c r="A112" s="73" t="s">
        <v>51</v>
      </c>
      <c r="B112" s="89"/>
      <c r="C112" s="89"/>
      <c r="D112" s="30"/>
      <c r="E112" s="30"/>
      <c r="F112" s="30"/>
      <c r="G112" s="30"/>
      <c r="H112" s="30"/>
      <c r="I112" s="30"/>
      <c r="J112" s="30"/>
      <c r="K112" s="30"/>
      <c r="L112" s="30"/>
      <c r="M112" s="30"/>
      <c r="N112" s="64"/>
      <c r="O112" s="30"/>
      <c r="P112" s="30"/>
      <c r="Q112" s="30"/>
      <c r="R112" s="30"/>
      <c r="S112" s="30"/>
      <c r="T112" s="30"/>
      <c r="U112" s="30"/>
      <c r="V112" s="30"/>
      <c r="W112" s="30"/>
      <c r="X112" s="30"/>
      <c r="Y112" s="30"/>
      <c r="Z112" s="30"/>
      <c r="AA112" s="30"/>
      <c r="AB112" s="30"/>
      <c r="AC112" s="30"/>
      <c r="AD112" s="30"/>
      <c r="AE112" s="64"/>
      <c r="AF112" s="170"/>
      <c r="AG112" s="170"/>
      <c r="AH112" s="170"/>
      <c r="AI112" s="170"/>
      <c r="AJ112" s="170"/>
      <c r="AK112" s="170"/>
      <c r="AL112" s="170"/>
      <c r="AM112" s="170"/>
      <c r="AN112" s="170"/>
      <c r="AO112" s="170"/>
    </row>
    <row r="113" spans="1:41" ht="12" customHeight="1" x14ac:dyDescent="0.35">
      <c r="A113" s="285" t="s">
        <v>136</v>
      </c>
      <c r="B113" s="285"/>
      <c r="C113" s="285"/>
      <c r="D113" s="285"/>
      <c r="E113" s="30"/>
      <c r="F113" s="30"/>
      <c r="G113" s="30"/>
      <c r="H113" s="30"/>
      <c r="I113" s="30"/>
      <c r="J113" s="30"/>
      <c r="K113" s="30"/>
      <c r="L113" s="30"/>
      <c r="M113" s="30"/>
      <c r="N113" s="64"/>
      <c r="O113" s="30"/>
      <c r="P113" s="30"/>
      <c r="Q113" s="30"/>
      <c r="R113" s="30"/>
      <c r="S113" s="30"/>
      <c r="T113" s="30"/>
      <c r="U113" s="30"/>
      <c r="V113" s="30"/>
      <c r="W113" s="30"/>
      <c r="X113" s="30"/>
      <c r="Y113" s="30"/>
      <c r="Z113" s="30"/>
      <c r="AA113" s="30"/>
      <c r="AB113" s="30"/>
      <c r="AC113" s="30"/>
      <c r="AD113" s="30"/>
      <c r="AE113" s="64"/>
      <c r="AF113" s="170"/>
      <c r="AG113" s="170"/>
      <c r="AH113" s="170"/>
      <c r="AI113" s="170"/>
      <c r="AJ113" s="170"/>
      <c r="AK113" s="170"/>
      <c r="AL113" s="170"/>
      <c r="AM113" s="170"/>
      <c r="AN113" s="170"/>
      <c r="AO113" s="170"/>
    </row>
    <row r="114" spans="1:41" ht="12" customHeight="1" x14ac:dyDescent="0.35">
      <c r="A114" s="89" t="s">
        <v>57</v>
      </c>
      <c r="B114" s="181"/>
      <c r="C114" s="181"/>
      <c r="D114" s="181"/>
      <c r="E114" s="181"/>
      <c r="F114" s="181"/>
      <c r="G114" s="181"/>
      <c r="H114" s="182"/>
      <c r="I114" s="182"/>
      <c r="J114" s="182"/>
      <c r="K114" s="182"/>
      <c r="L114" s="182"/>
      <c r="M114" s="182"/>
      <c r="N114" s="63"/>
      <c r="O114" s="182"/>
      <c r="P114" s="182"/>
      <c r="Q114" s="182"/>
      <c r="R114" s="182"/>
      <c r="S114" s="182"/>
      <c r="T114" s="182"/>
      <c r="U114" s="182"/>
      <c r="V114" s="182"/>
      <c r="W114" s="182"/>
      <c r="X114" s="182"/>
      <c r="Y114" s="182"/>
      <c r="Z114" s="182"/>
      <c r="AA114" s="182"/>
      <c r="AB114" s="182"/>
      <c r="AC114" s="182"/>
      <c r="AD114" s="182"/>
      <c r="AE114" s="64"/>
      <c r="AF114" s="183"/>
      <c r="AG114" s="183"/>
      <c r="AH114" s="183"/>
      <c r="AI114" s="183"/>
      <c r="AJ114" s="183"/>
      <c r="AK114" s="183"/>
      <c r="AL114" s="183"/>
      <c r="AM114" s="183"/>
      <c r="AN114" s="183"/>
      <c r="AO114" s="183"/>
    </row>
    <row r="115" spans="1:41" ht="12" customHeight="1" x14ac:dyDescent="0.35">
      <c r="A115" s="89" t="s">
        <v>242</v>
      </c>
      <c r="B115" s="89"/>
      <c r="C115" s="89"/>
      <c r="D115" s="30"/>
      <c r="E115" s="30"/>
      <c r="F115" s="30"/>
      <c r="G115" s="30"/>
      <c r="H115" s="30"/>
      <c r="I115" s="30"/>
      <c r="J115" s="30"/>
      <c r="K115" s="30"/>
      <c r="L115" s="30"/>
      <c r="M115" s="30"/>
      <c r="N115" s="64"/>
      <c r="O115" s="30"/>
      <c r="P115" s="30"/>
      <c r="Q115" s="30"/>
      <c r="R115" s="30"/>
      <c r="S115" s="30"/>
      <c r="T115" s="30"/>
      <c r="U115" s="30"/>
      <c r="V115" s="30"/>
      <c r="W115" s="30"/>
      <c r="X115" s="30"/>
      <c r="Y115" s="64"/>
      <c r="Z115" s="170"/>
      <c r="AA115" s="170"/>
      <c r="AB115" s="170"/>
      <c r="AC115" s="170"/>
      <c r="AD115" s="170"/>
      <c r="AE115" s="170"/>
      <c r="AF115" s="170"/>
      <c r="AG115" s="170"/>
      <c r="AH115" s="170"/>
      <c r="AI115" s="170"/>
      <c r="AJ115" s="170"/>
      <c r="AK115" s="115"/>
      <c r="AL115" s="115"/>
      <c r="AM115" s="115"/>
      <c r="AN115" s="115"/>
      <c r="AO115" s="115"/>
    </row>
    <row r="116" spans="1:41" ht="12" customHeight="1" x14ac:dyDescent="0.35">
      <c r="A116" s="89" t="s">
        <v>55</v>
      </c>
      <c r="B116" s="89"/>
      <c r="C116" s="89"/>
      <c r="D116" s="30"/>
      <c r="E116" s="30"/>
      <c r="F116" s="30"/>
      <c r="G116" s="30"/>
      <c r="H116" s="30"/>
      <c r="I116" s="30"/>
      <c r="J116" s="30"/>
      <c r="K116" s="30"/>
      <c r="L116" s="30"/>
      <c r="M116" s="30"/>
      <c r="N116" s="64"/>
      <c r="O116" s="30"/>
      <c r="P116" s="30"/>
      <c r="Q116" s="30"/>
      <c r="R116" s="30"/>
      <c r="S116" s="30"/>
      <c r="T116" s="30"/>
      <c r="U116" s="30"/>
      <c r="V116" s="30"/>
      <c r="W116" s="30"/>
      <c r="X116" s="30"/>
      <c r="Y116" s="30"/>
      <c r="Z116" s="30"/>
      <c r="AA116" s="30"/>
      <c r="AB116" s="30"/>
      <c r="AC116" s="30"/>
      <c r="AD116" s="30"/>
      <c r="AE116" s="64"/>
      <c r="AF116" s="170"/>
      <c r="AG116" s="170"/>
      <c r="AH116" s="170"/>
      <c r="AI116" s="170"/>
      <c r="AJ116" s="170"/>
      <c r="AK116" s="170"/>
      <c r="AL116" s="170"/>
      <c r="AM116" s="170"/>
      <c r="AN116" s="170"/>
      <c r="AO116" s="170"/>
    </row>
    <row r="117" spans="1:41" ht="12" customHeight="1" x14ac:dyDescent="0.35">
      <c r="A117" s="89" t="s">
        <v>243</v>
      </c>
      <c r="B117" s="89"/>
      <c r="C117" s="89"/>
      <c r="D117" s="30"/>
      <c r="E117" s="30"/>
      <c r="F117" s="30"/>
      <c r="G117" s="30"/>
      <c r="H117" s="30"/>
      <c r="I117" s="30"/>
      <c r="J117" s="30"/>
      <c r="K117" s="30"/>
      <c r="L117" s="30"/>
      <c r="M117" s="30"/>
      <c r="N117" s="63"/>
      <c r="O117" s="30"/>
      <c r="P117" s="30"/>
      <c r="Q117" s="30"/>
      <c r="R117" s="30"/>
      <c r="S117" s="30"/>
      <c r="T117" s="30"/>
      <c r="U117" s="30"/>
      <c r="V117" s="30"/>
      <c r="W117" s="30"/>
      <c r="X117" s="30"/>
      <c r="Y117" s="30"/>
      <c r="Z117" s="30"/>
      <c r="AA117" s="30"/>
      <c r="AB117" s="30"/>
      <c r="AC117" s="30"/>
      <c r="AD117" s="30"/>
      <c r="AE117" s="64"/>
      <c r="AF117" s="31"/>
      <c r="AG117" s="31"/>
      <c r="AH117" s="31"/>
      <c r="AI117" s="31"/>
      <c r="AJ117" s="31"/>
      <c r="AK117" s="31"/>
      <c r="AL117" s="31"/>
      <c r="AM117" s="31"/>
      <c r="AN117" s="31"/>
      <c r="AO117" s="31"/>
    </row>
    <row r="118" spans="1:41" ht="12" customHeight="1" x14ac:dyDescent="0.35">
      <c r="A118" s="59" t="s">
        <v>35</v>
      </c>
      <c r="B118" s="89"/>
      <c r="C118" s="89"/>
      <c r="D118" s="30"/>
      <c r="E118" s="30"/>
      <c r="F118" s="30"/>
      <c r="G118" s="30"/>
      <c r="H118" s="30"/>
      <c r="I118" s="30"/>
      <c r="J118" s="30"/>
      <c r="K118" s="30"/>
      <c r="L118" s="30"/>
      <c r="M118" s="30"/>
      <c r="N118" s="63"/>
      <c r="O118" s="30"/>
      <c r="P118" s="30"/>
      <c r="Q118" s="30"/>
      <c r="R118" s="30"/>
      <c r="S118" s="30"/>
      <c r="T118" s="30"/>
      <c r="U118" s="30"/>
      <c r="V118" s="30"/>
      <c r="W118" s="30"/>
      <c r="X118" s="30"/>
      <c r="Y118" s="30"/>
      <c r="Z118" s="30"/>
      <c r="AA118" s="30"/>
      <c r="AB118" s="30"/>
      <c r="AC118" s="30"/>
      <c r="AD118" s="30"/>
      <c r="AE118" s="64"/>
      <c r="AF118" s="31"/>
      <c r="AG118" s="31"/>
      <c r="AH118" s="31"/>
      <c r="AI118" s="31"/>
      <c r="AJ118" s="31"/>
      <c r="AK118" s="31"/>
      <c r="AL118" s="31"/>
      <c r="AM118" s="31"/>
      <c r="AN118" s="31"/>
      <c r="AO118" s="31"/>
    </row>
    <row r="119" spans="1:41" ht="30" customHeight="1" x14ac:dyDescent="0.35">
      <c r="A119" s="66" t="s">
        <v>244</v>
      </c>
      <c r="B119" s="89"/>
      <c r="C119" s="89"/>
      <c r="D119" s="30"/>
      <c r="E119" s="30"/>
      <c r="F119" s="30"/>
      <c r="G119" s="30"/>
      <c r="H119" s="30"/>
      <c r="I119" s="30"/>
      <c r="J119" s="30"/>
      <c r="K119" s="30"/>
      <c r="L119" s="30"/>
      <c r="M119" s="30"/>
      <c r="N119" s="63"/>
      <c r="O119" s="30"/>
      <c r="P119" s="30"/>
      <c r="Q119" s="30"/>
      <c r="R119" s="30"/>
      <c r="S119" s="30"/>
      <c r="T119" s="30"/>
      <c r="U119" s="30"/>
      <c r="V119" s="30"/>
      <c r="W119" s="30"/>
      <c r="X119" s="30"/>
      <c r="Y119" s="30"/>
      <c r="Z119" s="30"/>
      <c r="AA119" s="30"/>
      <c r="AB119" s="30"/>
      <c r="AC119" s="30"/>
      <c r="AD119" s="30"/>
      <c r="AE119" s="64"/>
      <c r="AF119" s="31"/>
      <c r="AG119" s="31"/>
      <c r="AH119" s="31"/>
      <c r="AI119" s="31"/>
      <c r="AJ119" s="31"/>
      <c r="AK119" s="31"/>
      <c r="AL119" s="31"/>
      <c r="AM119" s="31"/>
      <c r="AN119" s="31"/>
      <c r="AO119" s="31"/>
    </row>
    <row r="120" spans="1:41" ht="20.25" customHeight="1" x14ac:dyDescent="0.35">
      <c r="A120" s="233" t="s">
        <v>203</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row>
    <row r="121" spans="1:41" ht="15" customHeight="1" x14ac:dyDescent="0.35">
      <c r="A121" s="187"/>
      <c r="B121" s="291" t="s">
        <v>53</v>
      </c>
      <c r="C121" s="291"/>
      <c r="D121" s="291"/>
      <c r="E121" s="291"/>
      <c r="F121" s="291"/>
      <c r="G121" s="291"/>
      <c r="H121" s="291"/>
      <c r="I121" s="291"/>
      <c r="J121" s="291"/>
      <c r="K121" s="291"/>
      <c r="L121" s="291"/>
      <c r="M121" s="291"/>
      <c r="N121" s="292"/>
      <c r="O121" s="293" t="s">
        <v>54</v>
      </c>
      <c r="P121" s="291"/>
      <c r="Q121" s="291"/>
      <c r="R121" s="291"/>
      <c r="S121" s="291"/>
      <c r="T121" s="291"/>
      <c r="U121" s="291"/>
      <c r="V121" s="291"/>
      <c r="W121" s="291"/>
      <c r="X121" s="291"/>
      <c r="Y121" s="291"/>
      <c r="Z121" s="291"/>
      <c r="AA121" s="291"/>
      <c r="AB121" s="292"/>
      <c r="AC121" s="293" t="s">
        <v>60</v>
      </c>
      <c r="AD121" s="291"/>
      <c r="AE121" s="291"/>
      <c r="AF121" s="291"/>
      <c r="AG121" s="291"/>
      <c r="AH121" s="291"/>
      <c r="AI121" s="291"/>
      <c r="AJ121" s="291"/>
      <c r="AK121" s="291"/>
      <c r="AL121" s="291"/>
      <c r="AM121" s="291"/>
      <c r="AN121" s="291"/>
      <c r="AO121" s="291"/>
    </row>
    <row r="122" spans="1:41" ht="44.15" customHeight="1" x14ac:dyDescent="0.35">
      <c r="A122" s="147" t="s">
        <v>28</v>
      </c>
      <c r="B122" s="55" t="s">
        <v>157</v>
      </c>
      <c r="C122" s="55" t="s">
        <v>158</v>
      </c>
      <c r="D122" s="55" t="s">
        <v>159</v>
      </c>
      <c r="E122" s="55" t="s">
        <v>160</v>
      </c>
      <c r="F122" s="55" t="s">
        <v>161</v>
      </c>
      <c r="G122" s="55" t="s">
        <v>162</v>
      </c>
      <c r="H122" s="55" t="s">
        <v>163</v>
      </c>
      <c r="I122" s="55" t="s">
        <v>164</v>
      </c>
      <c r="J122" s="55" t="s">
        <v>165</v>
      </c>
      <c r="K122" s="55" t="s">
        <v>166</v>
      </c>
      <c r="L122" s="55" t="s">
        <v>167</v>
      </c>
      <c r="M122" s="55" t="s">
        <v>168</v>
      </c>
      <c r="N122" s="55" t="s">
        <v>153</v>
      </c>
      <c r="O122" s="55" t="s">
        <v>169</v>
      </c>
      <c r="P122" s="55" t="s">
        <v>170</v>
      </c>
      <c r="Q122" s="55" t="s">
        <v>171</v>
      </c>
      <c r="R122" s="55" t="s">
        <v>172</v>
      </c>
      <c r="S122" s="55" t="s">
        <v>173</v>
      </c>
      <c r="T122" s="55" t="s">
        <v>174</v>
      </c>
      <c r="U122" s="55" t="s">
        <v>175</v>
      </c>
      <c r="V122" s="55" t="s">
        <v>176</v>
      </c>
      <c r="W122" s="55" t="s">
        <v>177</v>
      </c>
      <c r="X122" s="55" t="s">
        <v>178</v>
      </c>
      <c r="Y122" s="55" t="s">
        <v>179</v>
      </c>
      <c r="Z122" s="55" t="s">
        <v>180</v>
      </c>
      <c r="AA122" s="55" t="s">
        <v>181</v>
      </c>
      <c r="AB122" s="55" t="s">
        <v>154</v>
      </c>
      <c r="AC122" s="55" t="s">
        <v>61</v>
      </c>
      <c r="AD122" s="55" t="s">
        <v>62</v>
      </c>
      <c r="AE122" s="55" t="s">
        <v>63</v>
      </c>
      <c r="AF122" s="55" t="s">
        <v>64</v>
      </c>
      <c r="AG122" s="55" t="s">
        <v>65</v>
      </c>
      <c r="AH122" s="55" t="s">
        <v>66</v>
      </c>
      <c r="AI122" s="55" t="s">
        <v>67</v>
      </c>
      <c r="AJ122" s="55" t="s">
        <v>68</v>
      </c>
      <c r="AK122" s="55" t="s">
        <v>69</v>
      </c>
      <c r="AL122" s="55" t="s">
        <v>70</v>
      </c>
      <c r="AM122" s="55" t="s">
        <v>71</v>
      </c>
      <c r="AN122" s="55" t="s">
        <v>72</v>
      </c>
      <c r="AO122" s="143" t="s">
        <v>73</v>
      </c>
    </row>
    <row r="123" spans="1:41" ht="15" customHeight="1" x14ac:dyDescent="0.35">
      <c r="A123" s="172" t="s">
        <v>40</v>
      </c>
      <c r="B123" s="195">
        <v>130681</v>
      </c>
      <c r="C123" s="195">
        <v>112561</v>
      </c>
      <c r="D123" s="174">
        <v>125130</v>
      </c>
      <c r="E123" s="174">
        <v>136288</v>
      </c>
      <c r="F123" s="174">
        <v>132619</v>
      </c>
      <c r="G123" s="174">
        <v>120711</v>
      </c>
      <c r="H123" s="174">
        <v>127182</v>
      </c>
      <c r="I123" s="174">
        <v>119265</v>
      </c>
      <c r="J123" s="174">
        <v>121873</v>
      </c>
      <c r="K123" s="174">
        <v>132673</v>
      </c>
      <c r="L123" s="174">
        <v>125452</v>
      </c>
      <c r="M123" s="174">
        <v>118355</v>
      </c>
      <c r="N123" s="174">
        <f t="shared" ref="N123:N127" si="59">SUM(B123:M123)/12</f>
        <v>125232.5</v>
      </c>
      <c r="O123" s="174">
        <v>121777</v>
      </c>
      <c r="P123" s="174">
        <v>101408</v>
      </c>
      <c r="Q123" s="174">
        <v>107176</v>
      </c>
      <c r="R123" s="174">
        <v>121112</v>
      </c>
      <c r="S123" s="174">
        <v>122194</v>
      </c>
      <c r="T123" s="174">
        <v>115271</v>
      </c>
      <c r="U123" s="174">
        <v>120320</v>
      </c>
      <c r="V123" s="174">
        <v>121507</v>
      </c>
      <c r="W123" s="174">
        <v>118085</v>
      </c>
      <c r="X123" s="174">
        <v>109410</v>
      </c>
      <c r="Y123" s="174">
        <v>114985</v>
      </c>
      <c r="Z123" s="174">
        <v>107890</v>
      </c>
      <c r="AA123" s="174">
        <v>128596</v>
      </c>
      <c r="AB123" s="176">
        <f t="shared" ref="AB123:AB127" si="60">SUM(O123:AA123)/13</f>
        <v>116133.15384615384</v>
      </c>
      <c r="AC123" s="132">
        <f t="shared" ref="AC123" si="61">(O123-D123)/D123</f>
        <v>-2.6796132022696397E-2</v>
      </c>
      <c r="AD123" s="132">
        <f t="shared" ref="AD123:AD127" si="62">(P123-E123)/E123</f>
        <v>-0.255928621742193</v>
      </c>
      <c r="AE123" s="132">
        <f t="shared" ref="AE123:AE127" si="63">(Q123-F123)/F123</f>
        <v>-0.19185033818683597</v>
      </c>
      <c r="AF123" s="126">
        <f t="shared" ref="AF123:AF127" si="64">(R123-G123)/G123</f>
        <v>3.3219839119881371E-3</v>
      </c>
      <c r="AG123" s="132">
        <f t="shared" ref="AG123:AG127" si="65">(S123-H123)/H123</f>
        <v>-3.9219386391155985E-2</v>
      </c>
      <c r="AH123" s="132">
        <f t="shared" ref="AH123:AH127" si="66">(T123-I123)/I123</f>
        <v>-3.3488450090135416E-2</v>
      </c>
      <c r="AI123" s="132">
        <f t="shared" ref="AI123:AI127" si="67">(U123-J123)/J123</f>
        <v>-1.2742773214739935E-2</v>
      </c>
      <c r="AJ123" s="132">
        <f t="shared" ref="AJ123:AJ127" si="68">(V123-K123)/K123</f>
        <v>-8.4161811370813952E-2</v>
      </c>
      <c r="AK123" s="132">
        <f t="shared" ref="AK123" si="69">(W123-L123)/L123</f>
        <v>-5.8723655262570548E-2</v>
      </c>
      <c r="AL123" s="132">
        <f t="shared" ref="AL123" si="70">(X123-M123)/M123</f>
        <v>-7.5577711123315447E-2</v>
      </c>
      <c r="AM123" s="132">
        <f>(Y123-B123)/B123</f>
        <v>-0.12010927372762682</v>
      </c>
      <c r="AN123" s="132">
        <f>(Z123-C123)/C123</f>
        <v>-4.1497499133803004E-2</v>
      </c>
      <c r="AO123" s="133">
        <f>(AA123-D123)/D123</f>
        <v>2.7699192839446975E-2</v>
      </c>
    </row>
    <row r="124" spans="1:41" ht="15" customHeight="1" x14ac:dyDescent="0.35">
      <c r="A124" s="172" t="s">
        <v>41</v>
      </c>
      <c r="B124" s="196">
        <v>0</v>
      </c>
      <c r="C124" s="196">
        <v>0</v>
      </c>
      <c r="D124" s="126">
        <v>0</v>
      </c>
      <c r="E124" s="126">
        <v>0</v>
      </c>
      <c r="F124" s="126">
        <v>0</v>
      </c>
      <c r="G124" s="126">
        <v>0</v>
      </c>
      <c r="H124" s="126">
        <v>0</v>
      </c>
      <c r="I124" s="126">
        <v>0</v>
      </c>
      <c r="J124" s="126">
        <v>0</v>
      </c>
      <c r="K124" s="126">
        <v>0</v>
      </c>
      <c r="L124" s="126">
        <v>0</v>
      </c>
      <c r="M124" s="126">
        <v>0</v>
      </c>
      <c r="N124" s="126">
        <f>((B123*B124)+(C123*C124)+(D123*D124)+(E123*E124)+(F123*F124)+(G123*G124)+(H123*H124)+(I123*I124)+(J123*J124)+(K123*K124)+(L123*L124)+(M123*M124))/SUM(B123:M123)</f>
        <v>0</v>
      </c>
      <c r="O124" s="154">
        <v>0.1782356274173284</v>
      </c>
      <c r="P124" s="154">
        <v>0.49158843483748815</v>
      </c>
      <c r="Q124" s="154">
        <v>0.39064715981189818</v>
      </c>
      <c r="R124" s="154">
        <v>0.31270229209326905</v>
      </c>
      <c r="S124" s="154">
        <v>0.25770496096371343</v>
      </c>
      <c r="T124" s="154">
        <v>0.26308438375653892</v>
      </c>
      <c r="U124" s="154">
        <v>0.2783992686170213</v>
      </c>
      <c r="V124" s="154">
        <v>0.28572016427037128</v>
      </c>
      <c r="W124" s="154">
        <v>0.37686412330101199</v>
      </c>
      <c r="X124" s="154">
        <v>0.38940681838954394</v>
      </c>
      <c r="Y124" s="154">
        <v>0.35720311344958039</v>
      </c>
      <c r="Z124" s="154">
        <v>0.34292334785429607</v>
      </c>
      <c r="AA124" s="154">
        <v>0.32263834022831195</v>
      </c>
      <c r="AB124" s="132">
        <f>((O123*O124)+(P123*P124)+(Q123*Q124)+(R123*R124)+(S123*S124)+(T123*T124)+(U123*U124)+(V123*V124)+(W123*W124)+(X123*X124)+(Y123*Y124)+(Z123*Z124)+(AA123*AA124))/SUM(O123:AA123)</f>
        <v>0.32323241690075916</v>
      </c>
      <c r="AC124" s="132" t="s">
        <v>56</v>
      </c>
      <c r="AD124" s="132" t="s">
        <v>56</v>
      </c>
      <c r="AE124" s="132" t="s">
        <v>56</v>
      </c>
      <c r="AF124" s="132" t="s">
        <v>56</v>
      </c>
      <c r="AG124" s="132" t="s">
        <v>56</v>
      </c>
      <c r="AH124" s="132" t="s">
        <v>56</v>
      </c>
      <c r="AI124" s="132" t="s">
        <v>56</v>
      </c>
      <c r="AJ124" s="132" t="s">
        <v>56</v>
      </c>
      <c r="AK124" s="132" t="s">
        <v>56</v>
      </c>
      <c r="AL124" s="132" t="s">
        <v>56</v>
      </c>
      <c r="AM124" s="132" t="s">
        <v>56</v>
      </c>
      <c r="AN124" s="132" t="s">
        <v>56</v>
      </c>
      <c r="AO124" s="133" t="s">
        <v>56</v>
      </c>
    </row>
    <row r="125" spans="1:41" ht="15" customHeight="1" x14ac:dyDescent="0.35">
      <c r="A125" s="172" t="s">
        <v>29</v>
      </c>
      <c r="B125" s="195">
        <v>4894</v>
      </c>
      <c r="C125" s="195">
        <v>4130</v>
      </c>
      <c r="D125" s="174">
        <v>4574</v>
      </c>
      <c r="E125" s="174">
        <v>4823</v>
      </c>
      <c r="F125" s="174">
        <v>4670</v>
      </c>
      <c r="G125" s="174">
        <v>4266</v>
      </c>
      <c r="H125" s="174">
        <v>4626</v>
      </c>
      <c r="I125" s="174">
        <v>4233</v>
      </c>
      <c r="J125" s="174">
        <v>4580</v>
      </c>
      <c r="K125" s="174">
        <v>5350</v>
      </c>
      <c r="L125" s="174">
        <v>4833</v>
      </c>
      <c r="M125" s="174">
        <v>4301</v>
      </c>
      <c r="N125" s="174">
        <f t="shared" si="59"/>
        <v>4606.666666666667</v>
      </c>
      <c r="O125" s="174">
        <v>3782</v>
      </c>
      <c r="P125" s="174">
        <v>2132</v>
      </c>
      <c r="Q125" s="174">
        <v>3851</v>
      </c>
      <c r="R125" s="174">
        <v>4292</v>
      </c>
      <c r="S125" s="174">
        <v>3973</v>
      </c>
      <c r="T125" s="174">
        <v>3739</v>
      </c>
      <c r="U125" s="174">
        <v>3933</v>
      </c>
      <c r="V125" s="174">
        <v>4245</v>
      </c>
      <c r="W125" s="174">
        <v>3916</v>
      </c>
      <c r="X125" s="174">
        <v>3854</v>
      </c>
      <c r="Y125" s="174">
        <v>3881</v>
      </c>
      <c r="Z125" s="174">
        <v>3943</v>
      </c>
      <c r="AA125" s="174">
        <v>4665</v>
      </c>
      <c r="AB125" s="176">
        <f t="shared" si="60"/>
        <v>3862</v>
      </c>
      <c r="AC125" s="132">
        <f>(O125-D125)/D125</f>
        <v>-0.17315260166156538</v>
      </c>
      <c r="AD125" s="132">
        <f t="shared" si="62"/>
        <v>-0.55795148247978432</v>
      </c>
      <c r="AE125" s="132">
        <f t="shared" si="63"/>
        <v>-0.1753747323340471</v>
      </c>
      <c r="AF125" s="126">
        <f t="shared" si="64"/>
        <v>6.0947022972339428E-3</v>
      </c>
      <c r="AG125" s="132">
        <f t="shared" si="65"/>
        <v>-0.14115866839602248</v>
      </c>
      <c r="AH125" s="132">
        <f t="shared" si="66"/>
        <v>-0.11670210252775809</v>
      </c>
      <c r="AI125" s="132">
        <f t="shared" si="67"/>
        <v>-0.14126637554585153</v>
      </c>
      <c r="AJ125" s="132">
        <f t="shared" si="68"/>
        <v>-0.20654205607476636</v>
      </c>
      <c r="AK125" s="132">
        <f t="shared" ref="AK125" si="71">(W125-L125)/L125</f>
        <v>-0.18973722325677633</v>
      </c>
      <c r="AL125" s="132">
        <f t="shared" ref="AL125" si="72">(X125-M125)/M125</f>
        <v>-0.10392931876307836</v>
      </c>
      <c r="AM125" s="132">
        <f>(Y125-B125)/B125</f>
        <v>-0.2069881487535758</v>
      </c>
      <c r="AN125" s="132">
        <f>(Z125-C125)/C125</f>
        <v>-4.5278450363196124E-2</v>
      </c>
      <c r="AO125" s="133">
        <f>(AA125-D125)/D125</f>
        <v>1.989505902929602E-2</v>
      </c>
    </row>
    <row r="126" spans="1:41" ht="15" customHeight="1" x14ac:dyDescent="0.35">
      <c r="A126" s="172" t="s">
        <v>42</v>
      </c>
      <c r="B126" s="196">
        <v>0</v>
      </c>
      <c r="C126" s="196">
        <v>0</v>
      </c>
      <c r="D126" s="126">
        <v>0</v>
      </c>
      <c r="E126" s="126">
        <v>0</v>
      </c>
      <c r="F126" s="126">
        <v>0</v>
      </c>
      <c r="G126" s="126">
        <v>0</v>
      </c>
      <c r="H126" s="126">
        <v>0</v>
      </c>
      <c r="I126" s="126">
        <v>0</v>
      </c>
      <c r="J126" s="126">
        <v>0</v>
      </c>
      <c r="K126" s="126">
        <v>0</v>
      </c>
      <c r="L126" s="126">
        <v>0</v>
      </c>
      <c r="M126" s="126">
        <v>0</v>
      </c>
      <c r="N126" s="126">
        <f>((B125*B126)+(C125*C126)+(D125*D126)+(E125*E126)+(F125*F126)+(G125*G126)+(H125*H126)+(I125*I126)+(J125*J126)+(K125*K126)+(L125*L126)+(M125*M126))/SUM(B125:M125)</f>
        <v>0</v>
      </c>
      <c r="O126" s="126">
        <v>0</v>
      </c>
      <c r="P126" s="154">
        <v>6.4727954971857404E-2</v>
      </c>
      <c r="Q126" s="132">
        <v>0.30329784471565829</v>
      </c>
      <c r="R126" s="132">
        <v>0.21598322460391425</v>
      </c>
      <c r="S126" s="132">
        <v>0.15605336018122326</v>
      </c>
      <c r="T126" s="132">
        <v>0.16635464027814922</v>
      </c>
      <c r="U126" s="132">
        <v>0.15255530129672007</v>
      </c>
      <c r="V126" s="132">
        <v>0.1773851590106007</v>
      </c>
      <c r="W126" s="132">
        <v>0.28140960163432072</v>
      </c>
      <c r="X126" s="132">
        <v>0.33471717695900366</v>
      </c>
      <c r="Y126" s="132">
        <v>0.27492914197371809</v>
      </c>
      <c r="Z126" s="132">
        <v>0.2764392594471215</v>
      </c>
      <c r="AA126" s="132">
        <v>0.22315112540192927</v>
      </c>
      <c r="AB126" s="132">
        <f>((O125*O126)+(P125*P126)+(Q125*Q126)+(R125*R126)+(S125*S126)+(T125*T126)+(U125*U126)+(V125*V126)+(W125*W126)+(X125*X126)+(Y125*Y126)+(Z125*Z126)+(AA125*AA126))/SUM(O125:AA125)</f>
        <v>0.20750507907421423</v>
      </c>
      <c r="AC126" s="132" t="s">
        <v>56</v>
      </c>
      <c r="AD126" s="132" t="s">
        <v>56</v>
      </c>
      <c r="AE126" s="132" t="s">
        <v>56</v>
      </c>
      <c r="AF126" s="132" t="s">
        <v>56</v>
      </c>
      <c r="AG126" s="132" t="s">
        <v>56</v>
      </c>
      <c r="AH126" s="132" t="s">
        <v>56</v>
      </c>
      <c r="AI126" s="132" t="s">
        <v>56</v>
      </c>
      <c r="AJ126" s="132" t="s">
        <v>56</v>
      </c>
      <c r="AK126" s="132" t="s">
        <v>56</v>
      </c>
      <c r="AL126" s="132" t="s">
        <v>56</v>
      </c>
      <c r="AM126" s="132" t="s">
        <v>56</v>
      </c>
      <c r="AN126" s="132" t="s">
        <v>56</v>
      </c>
      <c r="AO126" s="133" t="s">
        <v>56</v>
      </c>
    </row>
    <row r="127" spans="1:41" ht="15" customHeight="1" x14ac:dyDescent="0.35">
      <c r="A127" s="249" t="s">
        <v>31</v>
      </c>
      <c r="B127" s="262">
        <v>45796</v>
      </c>
      <c r="C127" s="262">
        <v>38506</v>
      </c>
      <c r="D127" s="251">
        <v>42427</v>
      </c>
      <c r="E127" s="251">
        <v>68332</v>
      </c>
      <c r="F127" s="251">
        <v>53159</v>
      </c>
      <c r="G127" s="251">
        <v>44536</v>
      </c>
      <c r="H127" s="251">
        <v>48173</v>
      </c>
      <c r="I127" s="251">
        <v>45029</v>
      </c>
      <c r="J127" s="251">
        <v>44848</v>
      </c>
      <c r="K127" s="251">
        <v>55041</v>
      </c>
      <c r="L127" s="251">
        <v>51292</v>
      </c>
      <c r="M127" s="251">
        <v>45530</v>
      </c>
      <c r="N127" s="251">
        <f t="shared" si="59"/>
        <v>48555.75</v>
      </c>
      <c r="O127" s="251">
        <v>46370</v>
      </c>
      <c r="P127" s="251">
        <v>52264</v>
      </c>
      <c r="Q127" s="251">
        <v>48244</v>
      </c>
      <c r="R127" s="251">
        <v>50005</v>
      </c>
      <c r="S127" s="251">
        <v>49696</v>
      </c>
      <c r="T127" s="251">
        <v>46588</v>
      </c>
      <c r="U127" s="251">
        <v>49135</v>
      </c>
      <c r="V127" s="251">
        <v>53470</v>
      </c>
      <c r="W127" s="251">
        <v>57406</v>
      </c>
      <c r="X127" s="251">
        <v>47394</v>
      </c>
      <c r="Y127" s="251">
        <v>48179</v>
      </c>
      <c r="Z127" s="251">
        <v>43956</v>
      </c>
      <c r="AA127" s="251">
        <v>54870</v>
      </c>
      <c r="AB127" s="252">
        <f t="shared" si="60"/>
        <v>49813.615384615383</v>
      </c>
      <c r="AC127" s="179">
        <f>(O127-D127)/D127</f>
        <v>9.2936102010512167E-2</v>
      </c>
      <c r="AD127" s="179">
        <f t="shared" si="62"/>
        <v>-0.23514605163027572</v>
      </c>
      <c r="AE127" s="179">
        <f t="shared" si="63"/>
        <v>-9.2458473635696689E-2</v>
      </c>
      <c r="AF127" s="179">
        <f t="shared" si="64"/>
        <v>0.12279953296209808</v>
      </c>
      <c r="AG127" s="179">
        <f t="shared" si="65"/>
        <v>3.16152201440641E-2</v>
      </c>
      <c r="AH127" s="179">
        <f t="shared" si="66"/>
        <v>3.4622132403562149E-2</v>
      </c>
      <c r="AI127" s="179">
        <f t="shared" si="67"/>
        <v>9.558954691402069E-2</v>
      </c>
      <c r="AJ127" s="179">
        <f t="shared" si="68"/>
        <v>-2.8542359332134226E-2</v>
      </c>
      <c r="AK127" s="179">
        <f t="shared" ref="AK127" si="73">(W127-L127)/L127</f>
        <v>0.1191998752242065</v>
      </c>
      <c r="AL127" s="179">
        <f t="shared" ref="AL127" si="74">(X127-M127)/M127</f>
        <v>4.0940039534372939E-2</v>
      </c>
      <c r="AM127" s="179">
        <f>(Y127-B127)/B127</f>
        <v>5.2035112236876582E-2</v>
      </c>
      <c r="AN127" s="179">
        <f>(Z127-C127)/C127</f>
        <v>0.14153638394016516</v>
      </c>
      <c r="AO127" s="253">
        <f>(AA127-D127)/D127</f>
        <v>0.29328022249982322</v>
      </c>
    </row>
    <row r="128" spans="1:41" ht="17.25" customHeight="1" x14ac:dyDescent="0.35">
      <c r="A128" s="59" t="s">
        <v>32</v>
      </c>
      <c r="B128" s="59"/>
      <c r="C128" s="59"/>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row>
    <row r="129" spans="1:41" ht="12" customHeight="1" x14ac:dyDescent="0.35">
      <c r="A129" s="73" t="s">
        <v>38</v>
      </c>
      <c r="B129" s="89"/>
      <c r="C129" s="89"/>
      <c r="D129" s="30"/>
      <c r="E129" s="30"/>
      <c r="F129" s="30"/>
      <c r="G129" s="30"/>
      <c r="H129" s="30"/>
      <c r="I129" s="30"/>
      <c r="J129" s="30"/>
      <c r="K129" s="30"/>
      <c r="L129" s="30"/>
      <c r="M129" s="30"/>
      <c r="N129" s="64"/>
      <c r="O129" s="30"/>
      <c r="P129" s="30"/>
      <c r="Q129" s="30"/>
      <c r="R129" s="30"/>
      <c r="S129" s="30"/>
      <c r="T129" s="30"/>
      <c r="U129" s="30"/>
      <c r="V129" s="30"/>
      <c r="W129" s="30"/>
      <c r="X129" s="30"/>
      <c r="Y129" s="30"/>
      <c r="Z129" s="30"/>
      <c r="AA129" s="30"/>
      <c r="AB129" s="30"/>
      <c r="AC129" s="30"/>
      <c r="AD129" s="30"/>
      <c r="AE129" s="64"/>
      <c r="AF129" s="170"/>
      <c r="AG129" s="170"/>
      <c r="AH129" s="170"/>
      <c r="AI129" s="170"/>
      <c r="AJ129" s="170"/>
      <c r="AK129" s="170"/>
      <c r="AL129" s="170"/>
      <c r="AM129" s="170"/>
      <c r="AN129" s="170"/>
      <c r="AO129" s="170"/>
    </row>
    <row r="130" spans="1:41" ht="12" customHeight="1" x14ac:dyDescent="0.35">
      <c r="A130" s="73" t="s">
        <v>33</v>
      </c>
      <c r="B130" s="89"/>
      <c r="C130" s="89"/>
      <c r="D130" s="30"/>
      <c r="E130" s="30"/>
      <c r="F130" s="30"/>
      <c r="G130" s="30"/>
      <c r="H130" s="30"/>
      <c r="I130" s="30"/>
      <c r="J130" s="30"/>
      <c r="K130" s="30"/>
      <c r="L130" s="30"/>
      <c r="M130" s="30"/>
      <c r="N130" s="64"/>
      <c r="O130" s="30"/>
      <c r="P130" s="30"/>
      <c r="Q130" s="30"/>
      <c r="R130" s="30"/>
      <c r="S130" s="30"/>
      <c r="T130" s="30"/>
      <c r="U130" s="30"/>
      <c r="V130" s="30"/>
      <c r="W130" s="30"/>
      <c r="X130" s="30"/>
      <c r="Y130" s="30"/>
      <c r="Z130" s="30"/>
      <c r="AA130" s="30"/>
      <c r="AB130" s="30"/>
      <c r="AC130" s="30"/>
      <c r="AD130" s="30"/>
      <c r="AE130" s="64"/>
      <c r="AF130" s="170"/>
      <c r="AG130" s="170"/>
      <c r="AH130" s="170"/>
      <c r="AI130" s="170"/>
      <c r="AJ130" s="170"/>
      <c r="AK130" s="170"/>
      <c r="AL130" s="170"/>
      <c r="AM130" s="170"/>
      <c r="AN130" s="170"/>
      <c r="AO130" s="170"/>
    </row>
    <row r="131" spans="1:41" ht="12" customHeight="1" x14ac:dyDescent="0.35">
      <c r="A131" s="73" t="s">
        <v>51</v>
      </c>
      <c r="B131" s="89"/>
      <c r="C131" s="89"/>
      <c r="D131" s="30"/>
      <c r="E131" s="30"/>
      <c r="F131" s="30"/>
      <c r="G131" s="30"/>
      <c r="H131" s="30"/>
      <c r="I131" s="30"/>
      <c r="J131" s="30"/>
      <c r="K131" s="30"/>
      <c r="L131" s="30"/>
      <c r="M131" s="30"/>
      <c r="N131" s="64"/>
      <c r="O131" s="30"/>
      <c r="P131" s="30"/>
      <c r="Q131" s="30"/>
      <c r="R131" s="30"/>
      <c r="S131" s="30"/>
      <c r="T131" s="30"/>
      <c r="U131" s="30"/>
      <c r="V131" s="30"/>
      <c r="W131" s="30"/>
      <c r="X131" s="30"/>
      <c r="Y131" s="30"/>
      <c r="Z131" s="30"/>
      <c r="AA131" s="30"/>
      <c r="AB131" s="30"/>
      <c r="AC131" s="30"/>
      <c r="AD131" s="30"/>
      <c r="AE131" s="64"/>
      <c r="AF131" s="170"/>
      <c r="AG131" s="170"/>
      <c r="AH131" s="170"/>
      <c r="AI131" s="170"/>
      <c r="AJ131" s="170"/>
      <c r="AK131" s="170"/>
      <c r="AL131" s="170"/>
      <c r="AM131" s="170"/>
      <c r="AN131" s="170"/>
      <c r="AO131" s="170"/>
    </row>
    <row r="132" spans="1:41" ht="12" customHeight="1" x14ac:dyDescent="0.35">
      <c r="A132" s="285" t="s">
        <v>136</v>
      </c>
      <c r="B132" s="285"/>
      <c r="C132" s="285"/>
      <c r="D132" s="285"/>
      <c r="E132" s="30"/>
      <c r="F132" s="30"/>
      <c r="G132" s="30"/>
      <c r="H132" s="30"/>
      <c r="I132" s="30"/>
      <c r="J132" s="30"/>
      <c r="K132" s="30"/>
      <c r="L132" s="30"/>
      <c r="M132" s="30"/>
      <c r="N132" s="64"/>
      <c r="O132" s="30"/>
      <c r="P132" s="30"/>
      <c r="Q132" s="30"/>
      <c r="R132" s="30"/>
      <c r="S132" s="30"/>
      <c r="T132" s="30"/>
      <c r="U132" s="30"/>
      <c r="V132" s="30"/>
      <c r="W132" s="30"/>
      <c r="X132" s="30"/>
      <c r="Y132" s="30"/>
      <c r="Z132" s="30"/>
      <c r="AA132" s="30"/>
      <c r="AB132" s="30"/>
      <c r="AC132" s="30"/>
      <c r="AD132" s="30"/>
      <c r="AE132" s="64"/>
      <c r="AF132" s="170"/>
      <c r="AG132" s="170"/>
      <c r="AH132" s="170"/>
      <c r="AI132" s="170"/>
      <c r="AJ132" s="170"/>
      <c r="AK132" s="170"/>
      <c r="AL132" s="170"/>
      <c r="AM132" s="170"/>
      <c r="AN132" s="170"/>
      <c r="AO132" s="170"/>
    </row>
    <row r="133" spans="1:41" ht="12" customHeight="1" x14ac:dyDescent="0.35">
      <c r="A133" s="89" t="s">
        <v>57</v>
      </c>
      <c r="B133" s="181"/>
      <c r="C133" s="181"/>
      <c r="D133" s="181"/>
      <c r="E133" s="181"/>
      <c r="F133" s="181"/>
      <c r="G133" s="181"/>
      <c r="H133" s="182"/>
      <c r="I133" s="182"/>
      <c r="J133" s="182"/>
      <c r="K133" s="182"/>
      <c r="L133" s="182"/>
      <c r="M133" s="182"/>
      <c r="N133" s="63"/>
      <c r="O133" s="182"/>
      <c r="P133" s="182"/>
      <c r="Q133" s="182"/>
      <c r="R133" s="182"/>
      <c r="S133" s="182"/>
      <c r="T133" s="182"/>
      <c r="U133" s="182"/>
      <c r="V133" s="182"/>
      <c r="W133" s="182"/>
      <c r="X133" s="182"/>
      <c r="Y133" s="182"/>
      <c r="Z133" s="182"/>
      <c r="AA133" s="182"/>
      <c r="AB133" s="182"/>
      <c r="AC133" s="182"/>
      <c r="AD133" s="182"/>
      <c r="AE133" s="64"/>
      <c r="AF133" s="183"/>
      <c r="AG133" s="183"/>
      <c r="AH133" s="183"/>
      <c r="AI133" s="183"/>
      <c r="AJ133" s="183"/>
      <c r="AK133" s="183"/>
      <c r="AL133" s="183"/>
      <c r="AM133" s="183"/>
      <c r="AN133" s="183"/>
      <c r="AO133" s="183"/>
    </row>
    <row r="134" spans="1:41" ht="12" customHeight="1" x14ac:dyDescent="0.35">
      <c r="A134" s="89" t="s">
        <v>242</v>
      </c>
      <c r="B134" s="89"/>
      <c r="C134" s="89"/>
      <c r="D134" s="30"/>
      <c r="E134" s="30"/>
      <c r="F134" s="30"/>
      <c r="G134" s="30"/>
      <c r="H134" s="30"/>
      <c r="I134" s="30"/>
      <c r="J134" s="30"/>
      <c r="K134" s="30"/>
      <c r="L134" s="30"/>
      <c r="M134" s="30"/>
      <c r="N134" s="64"/>
      <c r="O134" s="30"/>
      <c r="P134" s="30"/>
      <c r="Q134" s="30"/>
      <c r="R134" s="30"/>
      <c r="S134" s="30"/>
      <c r="T134" s="30"/>
      <c r="U134" s="30"/>
      <c r="V134" s="30"/>
      <c r="W134" s="30"/>
      <c r="X134" s="30"/>
      <c r="Y134" s="64"/>
      <c r="Z134" s="170"/>
      <c r="AA134" s="170"/>
      <c r="AB134" s="170"/>
      <c r="AC134" s="170"/>
      <c r="AD134" s="170"/>
      <c r="AE134" s="170"/>
      <c r="AF134" s="170"/>
      <c r="AG134" s="170"/>
      <c r="AH134" s="170"/>
      <c r="AI134" s="170"/>
      <c r="AJ134" s="170"/>
      <c r="AK134" s="115"/>
      <c r="AL134" s="115"/>
      <c r="AM134" s="115"/>
      <c r="AN134" s="115"/>
      <c r="AO134" s="115"/>
    </row>
    <row r="135" spans="1:41" ht="12" customHeight="1" x14ac:dyDescent="0.35">
      <c r="A135" s="89" t="s">
        <v>55</v>
      </c>
      <c r="B135" s="89"/>
      <c r="C135" s="89"/>
      <c r="D135" s="30"/>
      <c r="E135" s="30"/>
      <c r="F135" s="30"/>
      <c r="G135" s="30"/>
      <c r="H135" s="30"/>
      <c r="I135" s="30"/>
      <c r="J135" s="30"/>
      <c r="K135" s="30"/>
      <c r="L135" s="30"/>
      <c r="M135" s="30"/>
      <c r="N135" s="64"/>
      <c r="O135" s="30"/>
      <c r="P135" s="30"/>
      <c r="Q135" s="30"/>
      <c r="R135" s="30"/>
      <c r="S135" s="30"/>
      <c r="T135" s="30"/>
      <c r="U135" s="30"/>
      <c r="V135" s="30"/>
      <c r="W135" s="30"/>
      <c r="X135" s="30"/>
      <c r="Y135" s="30"/>
      <c r="Z135" s="30"/>
      <c r="AA135" s="30"/>
      <c r="AB135" s="30"/>
      <c r="AC135" s="30"/>
      <c r="AD135" s="30"/>
      <c r="AE135" s="64"/>
      <c r="AF135" s="170"/>
      <c r="AG135" s="170"/>
      <c r="AH135" s="170"/>
      <c r="AI135" s="170"/>
      <c r="AJ135" s="170"/>
      <c r="AK135" s="170"/>
      <c r="AL135" s="170"/>
      <c r="AM135" s="170"/>
      <c r="AN135" s="170"/>
      <c r="AO135" s="170"/>
    </row>
    <row r="136" spans="1:41" ht="12" customHeight="1" x14ac:dyDescent="0.35">
      <c r="A136" s="89" t="s">
        <v>243</v>
      </c>
      <c r="B136" s="89"/>
      <c r="C136" s="89"/>
      <c r="D136" s="30"/>
      <c r="E136" s="30"/>
      <c r="F136" s="30"/>
      <c r="G136" s="30"/>
      <c r="H136" s="30"/>
      <c r="I136" s="30"/>
      <c r="J136" s="30"/>
      <c r="K136" s="30"/>
      <c r="L136" s="30"/>
      <c r="M136" s="30"/>
      <c r="N136" s="63"/>
      <c r="O136" s="30"/>
      <c r="P136" s="30"/>
      <c r="Q136" s="30"/>
      <c r="R136" s="30"/>
      <c r="S136" s="30"/>
      <c r="T136" s="30"/>
      <c r="U136" s="30"/>
      <c r="V136" s="30"/>
      <c r="W136" s="30"/>
      <c r="X136" s="30"/>
      <c r="Y136" s="30"/>
      <c r="Z136" s="30"/>
      <c r="AA136" s="30"/>
      <c r="AB136" s="30"/>
      <c r="AC136" s="30"/>
      <c r="AD136" s="30"/>
      <c r="AE136" s="64"/>
      <c r="AF136" s="31"/>
      <c r="AG136" s="31"/>
      <c r="AH136" s="31"/>
      <c r="AI136" s="31"/>
      <c r="AJ136" s="31"/>
      <c r="AK136" s="31"/>
      <c r="AL136" s="31"/>
      <c r="AM136" s="31"/>
      <c r="AN136" s="31"/>
      <c r="AO136" s="31"/>
    </row>
    <row r="137" spans="1:41" ht="12" customHeight="1" x14ac:dyDescent="0.35">
      <c r="A137" s="59" t="s">
        <v>35</v>
      </c>
      <c r="B137" s="89"/>
      <c r="C137" s="89"/>
      <c r="D137" s="30"/>
      <c r="E137" s="30"/>
      <c r="F137" s="30"/>
      <c r="G137" s="30"/>
      <c r="H137" s="30"/>
      <c r="I137" s="30"/>
      <c r="J137" s="30"/>
      <c r="K137" s="30"/>
      <c r="L137" s="30"/>
      <c r="M137" s="30"/>
      <c r="N137" s="63"/>
      <c r="O137" s="30"/>
      <c r="P137" s="30"/>
      <c r="Q137" s="30"/>
      <c r="R137" s="30"/>
      <c r="S137" s="30"/>
      <c r="T137" s="30"/>
      <c r="U137" s="30"/>
      <c r="V137" s="30"/>
      <c r="W137" s="30"/>
      <c r="X137" s="30"/>
      <c r="Y137" s="30"/>
      <c r="Z137" s="30"/>
      <c r="AA137" s="30"/>
      <c r="AB137" s="30"/>
      <c r="AC137" s="30"/>
      <c r="AD137" s="30"/>
      <c r="AE137" s="64"/>
      <c r="AF137" s="31"/>
      <c r="AG137" s="31"/>
      <c r="AH137" s="31"/>
      <c r="AI137" s="31"/>
      <c r="AJ137" s="31"/>
      <c r="AK137" s="31"/>
      <c r="AL137" s="31"/>
      <c r="AM137" s="31"/>
      <c r="AN137" s="31"/>
      <c r="AO137" s="31"/>
    </row>
    <row r="138" spans="1:41" ht="30" customHeight="1" x14ac:dyDescent="0.35">
      <c r="A138" s="66" t="s">
        <v>244</v>
      </c>
      <c r="B138" s="89"/>
      <c r="C138" s="89"/>
      <c r="D138" s="30"/>
      <c r="E138" s="30"/>
      <c r="F138" s="30"/>
      <c r="G138" s="30"/>
      <c r="H138" s="30"/>
      <c r="I138" s="30"/>
      <c r="J138" s="30"/>
      <c r="K138" s="30"/>
      <c r="L138" s="30"/>
      <c r="M138" s="30"/>
      <c r="N138" s="63"/>
      <c r="O138" s="30"/>
      <c r="P138" s="30"/>
      <c r="Q138" s="30"/>
      <c r="R138" s="30"/>
      <c r="S138" s="30"/>
      <c r="T138" s="30"/>
      <c r="U138" s="30"/>
      <c r="V138" s="30"/>
      <c r="W138" s="30"/>
      <c r="X138" s="30"/>
      <c r="Y138" s="30"/>
      <c r="Z138" s="30"/>
      <c r="AA138" s="30"/>
      <c r="AB138" s="30"/>
      <c r="AC138" s="30"/>
      <c r="AD138" s="30"/>
      <c r="AE138" s="64"/>
      <c r="AF138" s="31"/>
      <c r="AG138" s="31"/>
      <c r="AH138" s="31"/>
      <c r="AI138" s="31"/>
      <c r="AJ138" s="31"/>
      <c r="AK138" s="31"/>
      <c r="AL138" s="31"/>
      <c r="AM138" s="31"/>
      <c r="AN138" s="31"/>
      <c r="AO138" s="31"/>
    </row>
    <row r="139" spans="1:41" ht="20.25" customHeight="1" x14ac:dyDescent="0.35">
      <c r="A139" s="233" t="s">
        <v>202</v>
      </c>
      <c r="B139" s="193"/>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193"/>
      <c r="AN139" s="193"/>
      <c r="AO139" s="193"/>
    </row>
    <row r="140" spans="1:41" ht="15" customHeight="1" x14ac:dyDescent="0.35">
      <c r="A140" s="187"/>
      <c r="B140" s="291" t="s">
        <v>53</v>
      </c>
      <c r="C140" s="291"/>
      <c r="D140" s="291"/>
      <c r="E140" s="291"/>
      <c r="F140" s="291"/>
      <c r="G140" s="291"/>
      <c r="H140" s="291"/>
      <c r="I140" s="291"/>
      <c r="J140" s="291"/>
      <c r="K140" s="291"/>
      <c r="L140" s="291"/>
      <c r="M140" s="291"/>
      <c r="N140" s="292"/>
      <c r="O140" s="293" t="s">
        <v>54</v>
      </c>
      <c r="P140" s="291"/>
      <c r="Q140" s="291"/>
      <c r="R140" s="291"/>
      <c r="S140" s="291"/>
      <c r="T140" s="291"/>
      <c r="U140" s="291"/>
      <c r="V140" s="291"/>
      <c r="W140" s="291"/>
      <c r="X140" s="291"/>
      <c r="Y140" s="291"/>
      <c r="Z140" s="291"/>
      <c r="AA140" s="291"/>
      <c r="AB140" s="292"/>
      <c r="AC140" s="293" t="s">
        <v>60</v>
      </c>
      <c r="AD140" s="291"/>
      <c r="AE140" s="291"/>
      <c r="AF140" s="291"/>
      <c r="AG140" s="291"/>
      <c r="AH140" s="291"/>
      <c r="AI140" s="291"/>
      <c r="AJ140" s="291"/>
      <c r="AK140" s="291"/>
      <c r="AL140" s="291"/>
      <c r="AM140" s="291"/>
      <c r="AN140" s="291"/>
      <c r="AO140" s="291"/>
    </row>
    <row r="141" spans="1:41" ht="44.15" customHeight="1" x14ac:dyDescent="0.35">
      <c r="A141" s="147" t="s">
        <v>28</v>
      </c>
      <c r="B141" s="55" t="s">
        <v>157</v>
      </c>
      <c r="C141" s="55" t="s">
        <v>158</v>
      </c>
      <c r="D141" s="55" t="s">
        <v>159</v>
      </c>
      <c r="E141" s="55" t="s">
        <v>160</v>
      </c>
      <c r="F141" s="55" t="s">
        <v>161</v>
      </c>
      <c r="G141" s="55" t="s">
        <v>162</v>
      </c>
      <c r="H141" s="55" t="s">
        <v>163</v>
      </c>
      <c r="I141" s="55" t="s">
        <v>164</v>
      </c>
      <c r="J141" s="55" t="s">
        <v>165</v>
      </c>
      <c r="K141" s="55" t="s">
        <v>166</v>
      </c>
      <c r="L141" s="55" t="s">
        <v>167</v>
      </c>
      <c r="M141" s="55" t="s">
        <v>168</v>
      </c>
      <c r="N141" s="55" t="s">
        <v>153</v>
      </c>
      <c r="O141" s="55" t="s">
        <v>169</v>
      </c>
      <c r="P141" s="55" t="s">
        <v>170</v>
      </c>
      <c r="Q141" s="55" t="s">
        <v>171</v>
      </c>
      <c r="R141" s="55" t="s">
        <v>172</v>
      </c>
      <c r="S141" s="55" t="s">
        <v>173</v>
      </c>
      <c r="T141" s="55" t="s">
        <v>174</v>
      </c>
      <c r="U141" s="55" t="s">
        <v>175</v>
      </c>
      <c r="V141" s="55" t="s">
        <v>176</v>
      </c>
      <c r="W141" s="55" t="s">
        <v>177</v>
      </c>
      <c r="X141" s="55" t="s">
        <v>178</v>
      </c>
      <c r="Y141" s="55" t="s">
        <v>179</v>
      </c>
      <c r="Z141" s="55" t="s">
        <v>180</v>
      </c>
      <c r="AA141" s="55" t="s">
        <v>181</v>
      </c>
      <c r="AB141" s="55" t="s">
        <v>154</v>
      </c>
      <c r="AC141" s="55" t="s">
        <v>61</v>
      </c>
      <c r="AD141" s="55" t="s">
        <v>62</v>
      </c>
      <c r="AE141" s="55" t="s">
        <v>63</v>
      </c>
      <c r="AF141" s="55" t="s">
        <v>64</v>
      </c>
      <c r="AG141" s="55" t="s">
        <v>65</v>
      </c>
      <c r="AH141" s="55" t="s">
        <v>66</v>
      </c>
      <c r="AI141" s="55" t="s">
        <v>67</v>
      </c>
      <c r="AJ141" s="55" t="s">
        <v>68</v>
      </c>
      <c r="AK141" s="55" t="s">
        <v>69</v>
      </c>
      <c r="AL141" s="55" t="s">
        <v>70</v>
      </c>
      <c r="AM141" s="55" t="s">
        <v>71</v>
      </c>
      <c r="AN141" s="55" t="s">
        <v>72</v>
      </c>
      <c r="AO141" s="143" t="s">
        <v>73</v>
      </c>
    </row>
    <row r="142" spans="1:41" ht="15" customHeight="1" x14ac:dyDescent="0.35">
      <c r="A142" s="172" t="s">
        <v>40</v>
      </c>
      <c r="B142" s="195">
        <v>48829</v>
      </c>
      <c r="C142" s="195">
        <v>43523</v>
      </c>
      <c r="D142" s="174">
        <v>48507</v>
      </c>
      <c r="E142" s="174">
        <v>52224</v>
      </c>
      <c r="F142" s="174">
        <v>49536</v>
      </c>
      <c r="G142" s="174">
        <v>41750</v>
      </c>
      <c r="H142" s="174">
        <v>44058</v>
      </c>
      <c r="I142" s="174">
        <v>42203</v>
      </c>
      <c r="J142" s="174">
        <v>44809</v>
      </c>
      <c r="K142" s="174">
        <v>49727</v>
      </c>
      <c r="L142" s="174">
        <v>52173</v>
      </c>
      <c r="M142" s="174">
        <v>53616</v>
      </c>
      <c r="N142" s="174">
        <f t="shared" ref="N142:N146" si="75">SUM(B142:M142)/12</f>
        <v>47579.583333333336</v>
      </c>
      <c r="O142" s="174">
        <v>42119</v>
      </c>
      <c r="P142" s="174">
        <v>23023</v>
      </c>
      <c r="Q142" s="174">
        <v>25876</v>
      </c>
      <c r="R142" s="174">
        <v>32175</v>
      </c>
      <c r="S142" s="174">
        <v>36104</v>
      </c>
      <c r="T142" s="174">
        <v>34376</v>
      </c>
      <c r="U142" s="174">
        <v>35861</v>
      </c>
      <c r="V142" s="174">
        <v>37623</v>
      </c>
      <c r="W142" s="174">
        <v>37535</v>
      </c>
      <c r="X142" s="174">
        <v>27445</v>
      </c>
      <c r="Y142" s="174">
        <v>28368</v>
      </c>
      <c r="Z142" s="174">
        <v>26854</v>
      </c>
      <c r="AA142" s="174">
        <v>33368</v>
      </c>
      <c r="AB142" s="176">
        <f t="shared" ref="AB142:AB146" si="76">SUM(O142:AA142)/13</f>
        <v>32363.615384615383</v>
      </c>
      <c r="AC142" s="132">
        <f t="shared" ref="AC142" si="77">(O142-D142)/D142</f>
        <v>-0.13169233306533076</v>
      </c>
      <c r="AD142" s="132">
        <f t="shared" ref="AD142:AD146" si="78">(P142-E142)/E142</f>
        <v>-0.55914905024509809</v>
      </c>
      <c r="AE142" s="132">
        <f t="shared" ref="AE142:AE146" si="79">(Q142-F142)/F142</f>
        <v>-0.47763242894056845</v>
      </c>
      <c r="AF142" s="132">
        <f t="shared" ref="AF142:AF146" si="80">(R142-G142)/G142</f>
        <v>-0.22934131736526947</v>
      </c>
      <c r="AG142" s="132">
        <f t="shared" ref="AG142:AG146" si="81">(S142-H142)/H142</f>
        <v>-0.18053474964819102</v>
      </c>
      <c r="AH142" s="132">
        <f t="shared" ref="AH142:AH146" si="82">(T142-I142)/I142</f>
        <v>-0.1854607492358363</v>
      </c>
      <c r="AI142" s="132">
        <f t="shared" ref="AI142:AI146" si="83">(U142-J142)/J142</f>
        <v>-0.19969202615545983</v>
      </c>
      <c r="AJ142" s="132">
        <f t="shared" ref="AJ142:AJ146" si="84">(V142-K142)/K142</f>
        <v>-0.24340901321213829</v>
      </c>
      <c r="AK142" s="132">
        <f t="shared" ref="AK142" si="85">(W142-L142)/L142</f>
        <v>-0.28056657658175682</v>
      </c>
      <c r="AL142" s="132">
        <f t="shared" ref="AL142" si="86">(X142-M142)/M142</f>
        <v>-0.48811921814383769</v>
      </c>
      <c r="AM142" s="132">
        <f>(Y142-B142)/B142</f>
        <v>-0.41903377091482519</v>
      </c>
      <c r="AN142" s="132">
        <f>(Z142-C142)/C142</f>
        <v>-0.38299290030558553</v>
      </c>
      <c r="AO142" s="133">
        <f>(AA142-D142)/D142</f>
        <v>-0.3120992846393304</v>
      </c>
    </row>
    <row r="143" spans="1:41" ht="15" customHeight="1" x14ac:dyDescent="0.35">
      <c r="A143" s="172" t="s">
        <v>41</v>
      </c>
      <c r="B143" s="196">
        <v>0</v>
      </c>
      <c r="C143" s="196">
        <v>0</v>
      </c>
      <c r="D143" s="126">
        <v>0</v>
      </c>
      <c r="E143" s="126">
        <v>0</v>
      </c>
      <c r="F143" s="126">
        <v>0</v>
      </c>
      <c r="G143" s="126">
        <v>0</v>
      </c>
      <c r="H143" s="126">
        <v>0</v>
      </c>
      <c r="I143" s="126">
        <v>0</v>
      </c>
      <c r="J143" s="126">
        <v>0</v>
      </c>
      <c r="K143" s="126">
        <v>0</v>
      </c>
      <c r="L143" s="126">
        <v>0</v>
      </c>
      <c r="M143" s="126">
        <v>0</v>
      </c>
      <c r="N143" s="126">
        <f>((B142*B143)+(C142*C143)+(D142*D143)+(E142*E143)+(F142*F143)+(G142*G143)+(H142*H143)+(I142*I143)+(J142*J143)+(K142*K143)+(L142*L143)+(M142*M143))/SUM(B142:M142)</f>
        <v>0</v>
      </c>
      <c r="O143" s="154">
        <v>0.12732970868254231</v>
      </c>
      <c r="P143" s="154">
        <v>0.48051948051948051</v>
      </c>
      <c r="Q143" s="154">
        <v>0.34982222909259547</v>
      </c>
      <c r="R143" s="154">
        <v>0.25336441336441334</v>
      </c>
      <c r="S143" s="154">
        <v>0.21645801019277641</v>
      </c>
      <c r="T143" s="154">
        <v>0.22381894344891784</v>
      </c>
      <c r="U143" s="154">
        <v>0.25925099690471543</v>
      </c>
      <c r="V143" s="154">
        <v>0.24572734763309678</v>
      </c>
      <c r="W143" s="154">
        <v>0.28741174903423472</v>
      </c>
      <c r="X143" s="154">
        <v>0.35441792676261613</v>
      </c>
      <c r="Y143" s="154">
        <v>0.34429639029892839</v>
      </c>
      <c r="Z143" s="154">
        <v>0.33276234452967901</v>
      </c>
      <c r="AA143" s="154">
        <v>0.29597218892351956</v>
      </c>
      <c r="AB143" s="132">
        <f>((O142*O143)+(P142*P143)+(Q142*Q143)+(R142*R143)+(S142*S143)+(T142*T143)+(U142*U143)+(V142*V143)+(W142*W143)+(X142*X143)+(Y142*Y143)+(Z142*Z143)+(AA142*AA143))/SUM(O142:AA142)</f>
        <v>0.27755527931413959</v>
      </c>
      <c r="AC143" s="132" t="s">
        <v>56</v>
      </c>
      <c r="AD143" s="132" t="s">
        <v>56</v>
      </c>
      <c r="AE143" s="132" t="s">
        <v>56</v>
      </c>
      <c r="AF143" s="132" t="s">
        <v>56</v>
      </c>
      <c r="AG143" s="132" t="s">
        <v>56</v>
      </c>
      <c r="AH143" s="132" t="s">
        <v>56</v>
      </c>
      <c r="AI143" s="132" t="s">
        <v>56</v>
      </c>
      <c r="AJ143" s="132" t="s">
        <v>56</v>
      </c>
      <c r="AK143" s="132" t="s">
        <v>56</v>
      </c>
      <c r="AL143" s="132" t="s">
        <v>56</v>
      </c>
      <c r="AM143" s="132" t="s">
        <v>56</v>
      </c>
      <c r="AN143" s="132" t="s">
        <v>56</v>
      </c>
      <c r="AO143" s="133" t="s">
        <v>56</v>
      </c>
    </row>
    <row r="144" spans="1:41" ht="15" customHeight="1" x14ac:dyDescent="0.35">
      <c r="A144" s="172" t="s">
        <v>29</v>
      </c>
      <c r="B144" s="195">
        <v>1705</v>
      </c>
      <c r="C144" s="195">
        <v>1466</v>
      </c>
      <c r="D144" s="174">
        <v>1546</v>
      </c>
      <c r="E144" s="174">
        <v>1798</v>
      </c>
      <c r="F144" s="174">
        <v>1754</v>
      </c>
      <c r="G144" s="174">
        <v>1450</v>
      </c>
      <c r="H144" s="174">
        <v>1295</v>
      </c>
      <c r="I144" s="174">
        <v>1381</v>
      </c>
      <c r="J144" s="174">
        <v>1561</v>
      </c>
      <c r="K144" s="174">
        <v>1912</v>
      </c>
      <c r="L144" s="174">
        <v>1960</v>
      </c>
      <c r="M144" s="174">
        <v>1713</v>
      </c>
      <c r="N144" s="174">
        <f t="shared" si="75"/>
        <v>1628.4166666666667</v>
      </c>
      <c r="O144" s="174">
        <v>1569</v>
      </c>
      <c r="P144" s="174">
        <v>582</v>
      </c>
      <c r="Q144" s="174">
        <v>929</v>
      </c>
      <c r="R144" s="174">
        <v>1316</v>
      </c>
      <c r="S144" s="174">
        <v>1438</v>
      </c>
      <c r="T144" s="174">
        <v>1457</v>
      </c>
      <c r="U144" s="174">
        <v>1688</v>
      </c>
      <c r="V144" s="174">
        <v>1771</v>
      </c>
      <c r="W144" s="174">
        <v>1756</v>
      </c>
      <c r="X144" s="174">
        <v>1664</v>
      </c>
      <c r="Y144" s="174">
        <v>1802</v>
      </c>
      <c r="Z144" s="174">
        <v>1758</v>
      </c>
      <c r="AA144" s="174">
        <v>2305</v>
      </c>
      <c r="AB144" s="176">
        <f t="shared" si="76"/>
        <v>1541.1538461538462</v>
      </c>
      <c r="AC144" s="132">
        <f>(O144-D144)/D144</f>
        <v>1.4877102199223804E-2</v>
      </c>
      <c r="AD144" s="132">
        <f t="shared" si="78"/>
        <v>-0.67630700778642938</v>
      </c>
      <c r="AE144" s="132">
        <f t="shared" si="79"/>
        <v>-0.47035347776510833</v>
      </c>
      <c r="AF144" s="132">
        <f t="shared" si="80"/>
        <v>-9.2413793103448272E-2</v>
      </c>
      <c r="AG144" s="132">
        <f t="shared" si="81"/>
        <v>0.11042471042471043</v>
      </c>
      <c r="AH144" s="132">
        <f t="shared" si="82"/>
        <v>5.5032585083272988E-2</v>
      </c>
      <c r="AI144" s="132">
        <f t="shared" si="83"/>
        <v>8.1358103779628446E-2</v>
      </c>
      <c r="AJ144" s="132">
        <f t="shared" si="84"/>
        <v>-7.3744769874476992E-2</v>
      </c>
      <c r="AK144" s="132">
        <f t="shared" ref="AK144" si="87">(W144-L144)/L144</f>
        <v>-0.10408163265306122</v>
      </c>
      <c r="AL144" s="132">
        <f t="shared" ref="AL144" si="88">(X144-M144)/M144</f>
        <v>-2.8604786923525978E-2</v>
      </c>
      <c r="AM144" s="132">
        <f>(Y144-B144)/B144</f>
        <v>5.6891495601173021E-2</v>
      </c>
      <c r="AN144" s="132">
        <f>(Z144-C144)/C144</f>
        <v>0.19918144611186903</v>
      </c>
      <c r="AO144" s="133">
        <f>(AA144-D144)/D144</f>
        <v>0.4909443725743855</v>
      </c>
    </row>
    <row r="145" spans="1:41" ht="15" customHeight="1" x14ac:dyDescent="0.35">
      <c r="A145" s="172" t="s">
        <v>42</v>
      </c>
      <c r="B145" s="196">
        <v>0</v>
      </c>
      <c r="C145" s="196">
        <v>0</v>
      </c>
      <c r="D145" s="126">
        <v>0</v>
      </c>
      <c r="E145" s="126">
        <v>0</v>
      </c>
      <c r="F145" s="126">
        <v>0</v>
      </c>
      <c r="G145" s="126">
        <v>0</v>
      </c>
      <c r="H145" s="126">
        <v>0</v>
      </c>
      <c r="I145" s="126">
        <v>0</v>
      </c>
      <c r="J145" s="126">
        <v>0</v>
      </c>
      <c r="K145" s="126">
        <v>0</v>
      </c>
      <c r="L145" s="126">
        <v>0</v>
      </c>
      <c r="M145" s="126">
        <v>0</v>
      </c>
      <c r="N145" s="126">
        <f>((B144*B145)+(C144*C145)+(D144*D145)+(E144*E145)+(F144*F145)+(G144*G145)+(H144*H145)+(I144*I145)+(J144*J145)+(K144*K145)+(L144*L145)+(M144*M145))/SUM(B144:M144)</f>
        <v>0</v>
      </c>
      <c r="O145" s="126">
        <v>0</v>
      </c>
      <c r="P145" s="154">
        <v>2.9209621993127148E-2</v>
      </c>
      <c r="Q145" s="132">
        <v>0.21420882669537136</v>
      </c>
      <c r="R145" s="154">
        <v>9.4984802431610948E-2</v>
      </c>
      <c r="S145" s="154">
        <v>7.5104311543810851E-2</v>
      </c>
      <c r="T145" s="154">
        <v>5.8339052848318459E-2</v>
      </c>
      <c r="U145" s="154">
        <v>6.6943127962085305E-2</v>
      </c>
      <c r="V145" s="154">
        <v>7.4534161490683232E-2</v>
      </c>
      <c r="W145" s="132">
        <v>0.12927107061503418</v>
      </c>
      <c r="X145" s="132">
        <v>0.15745192307692307</v>
      </c>
      <c r="Y145" s="132">
        <v>0.13485016648168702</v>
      </c>
      <c r="Z145" s="132">
        <v>0.13424345847554039</v>
      </c>
      <c r="AA145" s="132">
        <v>8.7201735357917573E-2</v>
      </c>
      <c r="AB145" s="132">
        <f>((O144*O145)+(P144*P145)+(Q144*Q145)+(R144*R145)+(S144*S145)+(T144*T145)+(U144*U145)+(V144*V145)+(W144*W145)+(X144*X145)+(Y144*Y145)+(Z144*Z145)+(AA144*AA145))/SUM(O144:AA144)</f>
        <v>9.7229847766408778E-2</v>
      </c>
      <c r="AC145" s="132" t="s">
        <v>56</v>
      </c>
      <c r="AD145" s="132" t="s">
        <v>56</v>
      </c>
      <c r="AE145" s="132" t="s">
        <v>56</v>
      </c>
      <c r="AF145" s="132" t="s">
        <v>56</v>
      </c>
      <c r="AG145" s="132" t="s">
        <v>56</v>
      </c>
      <c r="AH145" s="132" t="s">
        <v>56</v>
      </c>
      <c r="AI145" s="132" t="s">
        <v>56</v>
      </c>
      <c r="AJ145" s="132" t="s">
        <v>56</v>
      </c>
      <c r="AK145" s="132" t="s">
        <v>56</v>
      </c>
      <c r="AL145" s="132" t="s">
        <v>56</v>
      </c>
      <c r="AM145" s="132" t="s">
        <v>56</v>
      </c>
      <c r="AN145" s="132" t="s">
        <v>56</v>
      </c>
      <c r="AO145" s="133" t="s">
        <v>56</v>
      </c>
    </row>
    <row r="146" spans="1:41" ht="15" customHeight="1" x14ac:dyDescent="0.35">
      <c r="A146" s="249" t="s">
        <v>31</v>
      </c>
      <c r="B146" s="262">
        <v>12225</v>
      </c>
      <c r="C146" s="262">
        <v>9887</v>
      </c>
      <c r="D146" s="251">
        <v>10045</v>
      </c>
      <c r="E146" s="251">
        <v>12262</v>
      </c>
      <c r="F146" s="251">
        <v>11208</v>
      </c>
      <c r="G146" s="251">
        <v>10062</v>
      </c>
      <c r="H146" s="251">
        <v>11104</v>
      </c>
      <c r="I146" s="251">
        <v>10910</v>
      </c>
      <c r="J146" s="251">
        <v>10412</v>
      </c>
      <c r="K146" s="251">
        <v>13571</v>
      </c>
      <c r="L146" s="251">
        <v>16518</v>
      </c>
      <c r="M146" s="251">
        <v>11584</v>
      </c>
      <c r="N146" s="251">
        <f t="shared" si="75"/>
        <v>11649</v>
      </c>
      <c r="O146" s="251">
        <v>9316</v>
      </c>
      <c r="P146" s="251">
        <v>7521</v>
      </c>
      <c r="Q146" s="251">
        <v>8458</v>
      </c>
      <c r="R146" s="251">
        <v>10310</v>
      </c>
      <c r="S146" s="251">
        <v>10601</v>
      </c>
      <c r="T146" s="251">
        <v>10743</v>
      </c>
      <c r="U146" s="251">
        <v>11126</v>
      </c>
      <c r="V146" s="251">
        <v>16492</v>
      </c>
      <c r="W146" s="251">
        <v>21922</v>
      </c>
      <c r="X146" s="251">
        <v>11739</v>
      </c>
      <c r="Y146" s="251">
        <v>10374</v>
      </c>
      <c r="Z146" s="251">
        <v>9139</v>
      </c>
      <c r="AA146" s="251">
        <v>11222</v>
      </c>
      <c r="AB146" s="252">
        <f t="shared" si="76"/>
        <v>11458.692307692309</v>
      </c>
      <c r="AC146" s="179">
        <f>(O146-D146)/D146</f>
        <v>-7.2573419611747139E-2</v>
      </c>
      <c r="AD146" s="179">
        <f t="shared" si="78"/>
        <v>-0.38664165715217746</v>
      </c>
      <c r="AE146" s="179">
        <f t="shared" si="79"/>
        <v>-0.2453604568165596</v>
      </c>
      <c r="AF146" s="179">
        <f t="shared" si="80"/>
        <v>2.4647187437885111E-2</v>
      </c>
      <c r="AG146" s="179">
        <f t="shared" si="81"/>
        <v>-4.5298991354466855E-2</v>
      </c>
      <c r="AH146" s="179">
        <f t="shared" si="82"/>
        <v>-1.5307057745187902E-2</v>
      </c>
      <c r="AI146" s="179">
        <f t="shared" si="83"/>
        <v>6.8574721475220896E-2</v>
      </c>
      <c r="AJ146" s="179">
        <f t="shared" si="84"/>
        <v>0.21523837594871417</v>
      </c>
      <c r="AK146" s="179">
        <f t="shared" ref="AK146" si="89">(W146-L146)/L146</f>
        <v>0.32715825160431045</v>
      </c>
      <c r="AL146" s="179">
        <f t="shared" ref="AL146" si="90">(X146-M146)/M146</f>
        <v>1.3380524861878454E-2</v>
      </c>
      <c r="AM146" s="179">
        <f>(Y146-B146)/B146</f>
        <v>-0.15141104294478527</v>
      </c>
      <c r="AN146" s="179">
        <f>(Z146-C146)/C146</f>
        <v>-7.5654900374228784E-2</v>
      </c>
      <c r="AO146" s="253">
        <f>(AA146-D146)/D146</f>
        <v>0.11717272274763564</v>
      </c>
    </row>
    <row r="147" spans="1:41" ht="17.25" customHeight="1" x14ac:dyDescent="0.35">
      <c r="A147" s="59" t="s">
        <v>32</v>
      </c>
      <c r="B147" s="59"/>
      <c r="C147" s="59"/>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row>
    <row r="148" spans="1:41" ht="12" customHeight="1" x14ac:dyDescent="0.35">
      <c r="A148" s="73" t="s">
        <v>38</v>
      </c>
      <c r="B148" s="89"/>
      <c r="C148" s="89"/>
      <c r="D148" s="30"/>
      <c r="E148" s="30"/>
      <c r="F148" s="30"/>
      <c r="G148" s="30"/>
      <c r="H148" s="30"/>
      <c r="I148" s="30"/>
      <c r="J148" s="30"/>
      <c r="K148" s="30"/>
      <c r="L148" s="30"/>
      <c r="M148" s="30"/>
      <c r="N148" s="64"/>
      <c r="O148" s="30"/>
      <c r="P148" s="30"/>
      <c r="Q148" s="30"/>
      <c r="R148" s="30"/>
      <c r="S148" s="30"/>
      <c r="T148" s="30"/>
      <c r="U148" s="30"/>
      <c r="V148" s="30"/>
      <c r="W148" s="30"/>
      <c r="X148" s="30"/>
      <c r="Y148" s="30"/>
      <c r="Z148" s="30"/>
      <c r="AA148" s="30"/>
      <c r="AB148" s="30"/>
      <c r="AC148" s="30"/>
      <c r="AD148" s="30"/>
      <c r="AE148" s="64"/>
      <c r="AF148" s="170"/>
      <c r="AG148" s="170"/>
      <c r="AH148" s="170"/>
      <c r="AI148" s="170"/>
      <c r="AJ148" s="170"/>
      <c r="AK148" s="170"/>
      <c r="AL148" s="170"/>
      <c r="AM148" s="170"/>
      <c r="AN148" s="170"/>
      <c r="AO148" s="170"/>
    </row>
    <row r="149" spans="1:41" ht="12" customHeight="1" x14ac:dyDescent="0.35">
      <c r="A149" s="73" t="s">
        <v>33</v>
      </c>
      <c r="B149" s="89"/>
      <c r="C149" s="89"/>
      <c r="D149" s="30"/>
      <c r="E149" s="30"/>
      <c r="F149" s="30"/>
      <c r="G149" s="30"/>
      <c r="H149" s="30"/>
      <c r="I149" s="30"/>
      <c r="J149" s="30"/>
      <c r="K149" s="30"/>
      <c r="L149" s="30"/>
      <c r="M149" s="30"/>
      <c r="N149" s="64"/>
      <c r="O149" s="30"/>
      <c r="P149" s="30"/>
      <c r="Q149" s="30"/>
      <c r="R149" s="30"/>
      <c r="S149" s="30"/>
      <c r="T149" s="30"/>
      <c r="U149" s="30"/>
      <c r="V149" s="30"/>
      <c r="W149" s="30"/>
      <c r="X149" s="30"/>
      <c r="Y149" s="30"/>
      <c r="Z149" s="30"/>
      <c r="AA149" s="30"/>
      <c r="AB149" s="30"/>
      <c r="AC149" s="30"/>
      <c r="AD149" s="30"/>
      <c r="AE149" s="64"/>
      <c r="AF149" s="170"/>
      <c r="AG149" s="170"/>
      <c r="AH149" s="170"/>
      <c r="AI149" s="170"/>
      <c r="AJ149" s="170"/>
      <c r="AK149" s="170"/>
      <c r="AL149" s="170"/>
      <c r="AM149" s="170"/>
      <c r="AN149" s="170"/>
      <c r="AO149" s="170"/>
    </row>
    <row r="150" spans="1:41" ht="12" customHeight="1" x14ac:dyDescent="0.35">
      <c r="A150" s="73" t="s">
        <v>51</v>
      </c>
      <c r="B150" s="89"/>
      <c r="C150" s="89"/>
      <c r="D150" s="30"/>
      <c r="E150" s="30"/>
      <c r="F150" s="30"/>
      <c r="G150" s="30"/>
      <c r="H150" s="30"/>
      <c r="I150" s="30"/>
      <c r="J150" s="30"/>
      <c r="K150" s="30"/>
      <c r="L150" s="30"/>
      <c r="M150" s="30"/>
      <c r="N150" s="64"/>
      <c r="O150" s="30"/>
      <c r="P150" s="30"/>
      <c r="Q150" s="30"/>
      <c r="R150" s="30"/>
      <c r="S150" s="30"/>
      <c r="T150" s="30"/>
      <c r="U150" s="30"/>
      <c r="V150" s="30"/>
      <c r="W150" s="30"/>
      <c r="X150" s="30"/>
      <c r="Y150" s="30"/>
      <c r="Z150" s="30"/>
      <c r="AA150" s="30"/>
      <c r="AB150" s="30"/>
      <c r="AC150" s="30"/>
      <c r="AD150" s="30"/>
      <c r="AE150" s="64"/>
      <c r="AF150" s="170"/>
      <c r="AG150" s="170"/>
      <c r="AH150" s="170"/>
      <c r="AI150" s="170"/>
      <c r="AJ150" s="170"/>
      <c r="AK150" s="170"/>
      <c r="AL150" s="170"/>
      <c r="AM150" s="170"/>
      <c r="AN150" s="170"/>
      <c r="AO150" s="170"/>
    </row>
    <row r="151" spans="1:41" ht="12" customHeight="1" x14ac:dyDescent="0.35">
      <c r="A151" s="285" t="s">
        <v>136</v>
      </c>
      <c r="B151" s="285"/>
      <c r="C151" s="285"/>
      <c r="D151" s="285"/>
      <c r="E151" s="30"/>
      <c r="F151" s="30"/>
      <c r="G151" s="30"/>
      <c r="H151" s="30"/>
      <c r="I151" s="30"/>
      <c r="J151" s="30"/>
      <c r="K151" s="30"/>
      <c r="L151" s="30"/>
      <c r="M151" s="30"/>
      <c r="N151" s="64"/>
      <c r="O151" s="30"/>
      <c r="P151" s="30"/>
      <c r="Q151" s="30"/>
      <c r="R151" s="30"/>
      <c r="S151" s="30"/>
      <c r="T151" s="30"/>
      <c r="U151" s="30"/>
      <c r="V151" s="30"/>
      <c r="W151" s="30"/>
      <c r="X151" s="30"/>
      <c r="Y151" s="30"/>
      <c r="Z151" s="30"/>
      <c r="AA151" s="30"/>
      <c r="AB151" s="30"/>
      <c r="AC151" s="30"/>
      <c r="AD151" s="30"/>
      <c r="AE151" s="64"/>
      <c r="AF151" s="170"/>
      <c r="AG151" s="170"/>
      <c r="AH151" s="170"/>
      <c r="AI151" s="170"/>
      <c r="AJ151" s="170"/>
      <c r="AK151" s="170"/>
      <c r="AL151" s="170"/>
      <c r="AM151" s="170"/>
      <c r="AN151" s="170"/>
      <c r="AO151" s="170"/>
    </row>
    <row r="152" spans="1:41" ht="12" customHeight="1" x14ac:dyDescent="0.35">
      <c r="A152" s="89" t="s">
        <v>57</v>
      </c>
      <c r="B152" s="181"/>
      <c r="C152" s="181"/>
      <c r="D152" s="181"/>
      <c r="E152" s="181"/>
      <c r="F152" s="181"/>
      <c r="G152" s="181"/>
      <c r="H152" s="182"/>
      <c r="I152" s="182"/>
      <c r="J152" s="182"/>
      <c r="K152" s="182"/>
      <c r="L152" s="182"/>
      <c r="M152" s="182"/>
      <c r="N152" s="63"/>
      <c r="O152" s="182"/>
      <c r="P152" s="182"/>
      <c r="Q152" s="182"/>
      <c r="R152" s="182"/>
      <c r="S152" s="182"/>
      <c r="T152" s="182"/>
      <c r="U152" s="182"/>
      <c r="V152" s="182"/>
      <c r="W152" s="182"/>
      <c r="X152" s="182"/>
      <c r="Y152" s="182"/>
      <c r="Z152" s="182"/>
      <c r="AA152" s="182"/>
      <c r="AB152" s="182"/>
      <c r="AC152" s="182"/>
      <c r="AD152" s="182"/>
      <c r="AE152" s="64"/>
      <c r="AF152" s="183"/>
      <c r="AG152" s="183"/>
      <c r="AH152" s="183"/>
      <c r="AI152" s="183"/>
      <c r="AJ152" s="183"/>
      <c r="AK152" s="183"/>
      <c r="AL152" s="183"/>
      <c r="AM152" s="183"/>
      <c r="AN152" s="183"/>
      <c r="AO152" s="183"/>
    </row>
    <row r="153" spans="1:41" ht="12" customHeight="1" x14ac:dyDescent="0.35">
      <c r="A153" s="89" t="s">
        <v>242</v>
      </c>
      <c r="B153" s="89"/>
      <c r="C153" s="89"/>
      <c r="D153" s="30"/>
      <c r="E153" s="30"/>
      <c r="F153" s="30"/>
      <c r="G153" s="30"/>
      <c r="H153" s="30"/>
      <c r="I153" s="30"/>
      <c r="J153" s="30"/>
      <c r="K153" s="30"/>
      <c r="L153" s="30"/>
      <c r="M153" s="30"/>
      <c r="N153" s="64"/>
      <c r="O153" s="30"/>
      <c r="P153" s="30"/>
      <c r="Q153" s="30"/>
      <c r="R153" s="30"/>
      <c r="S153" s="30"/>
      <c r="T153" s="30"/>
      <c r="U153" s="30"/>
      <c r="V153" s="30"/>
      <c r="W153" s="30"/>
      <c r="X153" s="30"/>
      <c r="Y153" s="64"/>
      <c r="Z153" s="170"/>
      <c r="AA153" s="170"/>
      <c r="AB153" s="170"/>
      <c r="AC153" s="170"/>
      <c r="AD153" s="170"/>
      <c r="AE153" s="170"/>
      <c r="AF153" s="170"/>
      <c r="AG153" s="170"/>
      <c r="AH153" s="170"/>
      <c r="AI153" s="170"/>
      <c r="AJ153" s="170"/>
      <c r="AK153" s="115"/>
      <c r="AL153" s="115"/>
      <c r="AM153" s="115"/>
      <c r="AN153" s="115"/>
      <c r="AO153" s="115"/>
    </row>
    <row r="154" spans="1:41" ht="12" customHeight="1" x14ac:dyDescent="0.35">
      <c r="A154" s="89" t="s">
        <v>55</v>
      </c>
      <c r="B154" s="89"/>
      <c r="C154" s="89"/>
      <c r="D154" s="30"/>
      <c r="E154" s="30"/>
      <c r="F154" s="30"/>
      <c r="G154" s="30"/>
      <c r="H154" s="30"/>
      <c r="I154" s="30"/>
      <c r="J154" s="30"/>
      <c r="K154" s="30"/>
      <c r="L154" s="30"/>
      <c r="M154" s="30"/>
      <c r="N154" s="64"/>
      <c r="O154" s="30"/>
      <c r="P154" s="30"/>
      <c r="Q154" s="30"/>
      <c r="R154" s="30"/>
      <c r="S154" s="30"/>
      <c r="T154" s="30"/>
      <c r="U154" s="30"/>
      <c r="V154" s="30"/>
      <c r="W154" s="30"/>
      <c r="X154" s="30"/>
      <c r="Y154" s="30"/>
      <c r="Z154" s="30"/>
      <c r="AA154" s="30"/>
      <c r="AB154" s="30"/>
      <c r="AC154" s="30"/>
      <c r="AD154" s="30"/>
      <c r="AE154" s="64"/>
      <c r="AF154" s="170"/>
      <c r="AG154" s="170"/>
      <c r="AH154" s="170"/>
      <c r="AI154" s="170"/>
      <c r="AJ154" s="170"/>
      <c r="AK154" s="170"/>
      <c r="AL154" s="170"/>
      <c r="AM154" s="170"/>
      <c r="AN154" s="170"/>
      <c r="AO154" s="170"/>
    </row>
    <row r="155" spans="1:41" ht="12" customHeight="1" x14ac:dyDescent="0.35">
      <c r="A155" s="89" t="s">
        <v>243</v>
      </c>
      <c r="B155" s="89"/>
      <c r="C155" s="89"/>
      <c r="D155" s="30"/>
      <c r="E155" s="30"/>
      <c r="F155" s="30"/>
      <c r="G155" s="30"/>
      <c r="H155" s="30"/>
      <c r="I155" s="30"/>
      <c r="J155" s="30"/>
      <c r="K155" s="30"/>
      <c r="L155" s="30"/>
      <c r="M155" s="30"/>
      <c r="N155" s="63"/>
      <c r="O155" s="30"/>
      <c r="P155" s="30"/>
      <c r="Q155" s="30"/>
      <c r="R155" s="30"/>
      <c r="S155" s="30"/>
      <c r="T155" s="30"/>
      <c r="U155" s="30"/>
      <c r="V155" s="30"/>
      <c r="W155" s="30"/>
      <c r="X155" s="30"/>
      <c r="Y155" s="30"/>
      <c r="Z155" s="30"/>
      <c r="AA155" s="30"/>
      <c r="AB155" s="30"/>
      <c r="AC155" s="30"/>
      <c r="AD155" s="30"/>
      <c r="AE155" s="64"/>
      <c r="AF155" s="31"/>
      <c r="AG155" s="31"/>
      <c r="AH155" s="31"/>
      <c r="AI155" s="31"/>
      <c r="AJ155" s="31"/>
      <c r="AK155" s="31"/>
      <c r="AL155" s="31"/>
      <c r="AM155" s="31"/>
      <c r="AN155" s="31"/>
      <c r="AO155" s="31"/>
    </row>
    <row r="156" spans="1:41" ht="12" customHeight="1" x14ac:dyDescent="0.35">
      <c r="A156" s="59" t="s">
        <v>35</v>
      </c>
      <c r="B156" s="89"/>
      <c r="C156" s="89"/>
      <c r="D156" s="30"/>
      <c r="E156" s="30"/>
      <c r="F156" s="30"/>
      <c r="G156" s="30"/>
      <c r="H156" s="30"/>
      <c r="I156" s="30"/>
      <c r="J156" s="30"/>
      <c r="K156" s="30"/>
      <c r="L156" s="30"/>
      <c r="M156" s="30"/>
      <c r="N156" s="63"/>
      <c r="O156" s="30"/>
      <c r="P156" s="30"/>
      <c r="Q156" s="30"/>
      <c r="R156" s="30"/>
      <c r="S156" s="30"/>
      <c r="T156" s="30"/>
      <c r="U156" s="30"/>
      <c r="V156" s="30"/>
      <c r="W156" s="30"/>
      <c r="X156" s="30"/>
      <c r="Y156" s="30"/>
      <c r="Z156" s="30"/>
      <c r="AA156" s="30"/>
      <c r="AB156" s="30"/>
      <c r="AC156" s="30"/>
      <c r="AD156" s="30"/>
      <c r="AE156" s="64"/>
      <c r="AF156" s="31"/>
      <c r="AG156" s="31"/>
      <c r="AH156" s="31"/>
      <c r="AI156" s="31"/>
      <c r="AJ156" s="31"/>
      <c r="AK156" s="31"/>
      <c r="AL156" s="31"/>
      <c r="AM156" s="31"/>
      <c r="AN156" s="31"/>
      <c r="AO156" s="31"/>
    </row>
    <row r="157" spans="1:41" ht="30" customHeight="1" x14ac:dyDescent="0.35">
      <c r="A157" s="66" t="s">
        <v>244</v>
      </c>
      <c r="B157" s="89"/>
      <c r="C157" s="89"/>
      <c r="D157" s="30"/>
      <c r="E157" s="30"/>
      <c r="F157" s="30"/>
      <c r="G157" s="30"/>
      <c r="H157" s="30"/>
      <c r="I157" s="30"/>
      <c r="J157" s="30"/>
      <c r="K157" s="30"/>
      <c r="L157" s="30"/>
      <c r="M157" s="30"/>
      <c r="N157" s="63"/>
      <c r="O157" s="30"/>
      <c r="P157" s="30"/>
      <c r="Q157" s="30"/>
      <c r="R157" s="30"/>
      <c r="S157" s="30"/>
      <c r="T157" s="30"/>
      <c r="U157" s="30"/>
      <c r="V157" s="30"/>
      <c r="W157" s="30"/>
      <c r="X157" s="30"/>
      <c r="Y157" s="30"/>
      <c r="Z157" s="30"/>
      <c r="AA157" s="30"/>
      <c r="AB157" s="30"/>
      <c r="AC157" s="30"/>
      <c r="AD157" s="30"/>
      <c r="AE157" s="64"/>
      <c r="AF157" s="31"/>
      <c r="AG157" s="31"/>
      <c r="AH157" s="31"/>
      <c r="AI157" s="31"/>
      <c r="AJ157" s="31"/>
      <c r="AK157" s="31"/>
      <c r="AL157" s="31"/>
      <c r="AM157" s="31"/>
      <c r="AN157" s="31"/>
      <c r="AO157" s="31"/>
    </row>
    <row r="158" spans="1:41" ht="20.25" customHeight="1" x14ac:dyDescent="0.35">
      <c r="A158" s="233" t="s">
        <v>201</v>
      </c>
      <c r="B158" s="193"/>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row>
    <row r="159" spans="1:41" ht="15" customHeight="1" x14ac:dyDescent="0.35">
      <c r="A159" s="187"/>
      <c r="B159" s="291" t="s">
        <v>53</v>
      </c>
      <c r="C159" s="291"/>
      <c r="D159" s="291"/>
      <c r="E159" s="291"/>
      <c r="F159" s="291"/>
      <c r="G159" s="291"/>
      <c r="H159" s="291"/>
      <c r="I159" s="291"/>
      <c r="J159" s="291"/>
      <c r="K159" s="291"/>
      <c r="L159" s="291"/>
      <c r="M159" s="291"/>
      <c r="N159" s="292"/>
      <c r="O159" s="293" t="s">
        <v>54</v>
      </c>
      <c r="P159" s="291"/>
      <c r="Q159" s="291"/>
      <c r="R159" s="291"/>
      <c r="S159" s="291"/>
      <c r="T159" s="291"/>
      <c r="U159" s="291"/>
      <c r="V159" s="291"/>
      <c r="W159" s="291"/>
      <c r="X159" s="291"/>
      <c r="Y159" s="291"/>
      <c r="Z159" s="291"/>
      <c r="AA159" s="291"/>
      <c r="AB159" s="292"/>
      <c r="AC159" s="293" t="s">
        <v>60</v>
      </c>
      <c r="AD159" s="291"/>
      <c r="AE159" s="291"/>
      <c r="AF159" s="291"/>
      <c r="AG159" s="291"/>
      <c r="AH159" s="291"/>
      <c r="AI159" s="291"/>
      <c r="AJ159" s="291"/>
      <c r="AK159" s="291"/>
      <c r="AL159" s="291"/>
      <c r="AM159" s="291"/>
      <c r="AN159" s="291"/>
      <c r="AO159" s="291"/>
    </row>
    <row r="160" spans="1:41" ht="44.15" customHeight="1" x14ac:dyDescent="0.35">
      <c r="A160" s="147" t="s">
        <v>28</v>
      </c>
      <c r="B160" s="55" t="s">
        <v>157</v>
      </c>
      <c r="C160" s="55" t="s">
        <v>158</v>
      </c>
      <c r="D160" s="55" t="s">
        <v>159</v>
      </c>
      <c r="E160" s="55" t="s">
        <v>160</v>
      </c>
      <c r="F160" s="55" t="s">
        <v>161</v>
      </c>
      <c r="G160" s="55" t="s">
        <v>162</v>
      </c>
      <c r="H160" s="55" t="s">
        <v>163</v>
      </c>
      <c r="I160" s="55" t="s">
        <v>164</v>
      </c>
      <c r="J160" s="55" t="s">
        <v>165</v>
      </c>
      <c r="K160" s="55" t="s">
        <v>166</v>
      </c>
      <c r="L160" s="55" t="s">
        <v>167</v>
      </c>
      <c r="M160" s="55" t="s">
        <v>168</v>
      </c>
      <c r="N160" s="55" t="s">
        <v>153</v>
      </c>
      <c r="O160" s="55" t="s">
        <v>169</v>
      </c>
      <c r="P160" s="55" t="s">
        <v>170</v>
      </c>
      <c r="Q160" s="55" t="s">
        <v>171</v>
      </c>
      <c r="R160" s="55" t="s">
        <v>172</v>
      </c>
      <c r="S160" s="55" t="s">
        <v>173</v>
      </c>
      <c r="T160" s="55" t="s">
        <v>174</v>
      </c>
      <c r="U160" s="55" t="s">
        <v>175</v>
      </c>
      <c r="V160" s="55" t="s">
        <v>176</v>
      </c>
      <c r="W160" s="55" t="s">
        <v>177</v>
      </c>
      <c r="X160" s="55" t="s">
        <v>178</v>
      </c>
      <c r="Y160" s="55" t="s">
        <v>179</v>
      </c>
      <c r="Z160" s="55" t="s">
        <v>180</v>
      </c>
      <c r="AA160" s="55" t="s">
        <v>181</v>
      </c>
      <c r="AB160" s="55" t="s">
        <v>154</v>
      </c>
      <c r="AC160" s="55" t="s">
        <v>61</v>
      </c>
      <c r="AD160" s="55" t="s">
        <v>62</v>
      </c>
      <c r="AE160" s="55" t="s">
        <v>63</v>
      </c>
      <c r="AF160" s="55" t="s">
        <v>64</v>
      </c>
      <c r="AG160" s="55" t="s">
        <v>65</v>
      </c>
      <c r="AH160" s="55" t="s">
        <v>66</v>
      </c>
      <c r="AI160" s="55" t="s">
        <v>67</v>
      </c>
      <c r="AJ160" s="55" t="s">
        <v>68</v>
      </c>
      <c r="AK160" s="55" t="s">
        <v>69</v>
      </c>
      <c r="AL160" s="55" t="s">
        <v>70</v>
      </c>
      <c r="AM160" s="55" t="s">
        <v>71</v>
      </c>
      <c r="AN160" s="55" t="s">
        <v>72</v>
      </c>
      <c r="AO160" s="143" t="s">
        <v>73</v>
      </c>
    </row>
    <row r="161" spans="1:41" ht="15" customHeight="1" x14ac:dyDescent="0.35">
      <c r="A161" s="172" t="s">
        <v>40</v>
      </c>
      <c r="B161" s="195">
        <v>259753</v>
      </c>
      <c r="C161" s="195">
        <v>221596</v>
      </c>
      <c r="D161" s="174">
        <v>247584</v>
      </c>
      <c r="E161" s="174">
        <v>269433</v>
      </c>
      <c r="F161" s="174">
        <v>260253</v>
      </c>
      <c r="G161" s="174">
        <v>235402</v>
      </c>
      <c r="H161" s="174">
        <v>248947</v>
      </c>
      <c r="I161" s="174">
        <v>238881</v>
      </c>
      <c r="J161" s="174">
        <v>243806</v>
      </c>
      <c r="K161" s="174">
        <v>265844</v>
      </c>
      <c r="L161" s="174">
        <v>253080</v>
      </c>
      <c r="M161" s="174">
        <v>229751</v>
      </c>
      <c r="N161" s="174">
        <f t="shared" ref="N161:N165" si="91">SUM(B161:M161)/12</f>
        <v>247860.83333333334</v>
      </c>
      <c r="O161" s="174">
        <v>250395</v>
      </c>
      <c r="P161" s="174">
        <v>207450</v>
      </c>
      <c r="Q161" s="174">
        <v>214329</v>
      </c>
      <c r="R161" s="174">
        <v>247293</v>
      </c>
      <c r="S161" s="174">
        <v>249050</v>
      </c>
      <c r="T161" s="174">
        <v>239294</v>
      </c>
      <c r="U161" s="174">
        <v>252174</v>
      </c>
      <c r="V161" s="174">
        <v>262500</v>
      </c>
      <c r="W161" s="174">
        <v>259174</v>
      </c>
      <c r="X161" s="174">
        <v>234286</v>
      </c>
      <c r="Y161" s="174">
        <v>247878</v>
      </c>
      <c r="Z161" s="174">
        <v>233335</v>
      </c>
      <c r="AA161" s="174">
        <v>279980</v>
      </c>
      <c r="AB161" s="176">
        <f t="shared" ref="AB161:AB165" si="92">SUM(O161:AA161)/13</f>
        <v>244395.23076923078</v>
      </c>
      <c r="AC161" s="132">
        <f t="shared" ref="AC161" si="93">(O161-D161)/D161</f>
        <v>1.1353722373012796E-2</v>
      </c>
      <c r="AD161" s="132">
        <f t="shared" ref="AD161:AD165" si="94">(P161-E161)/E161</f>
        <v>-0.2300497711861576</v>
      </c>
      <c r="AE161" s="132">
        <f t="shared" ref="AE161:AE165" si="95">(Q161-F161)/F161</f>
        <v>-0.1764590609906514</v>
      </c>
      <c r="AF161" s="132">
        <f t="shared" ref="AF161:AF165" si="96">(R161-G161)/G161</f>
        <v>5.0513589519205447E-2</v>
      </c>
      <c r="AG161" s="126">
        <f t="shared" ref="AG161:AG165" si="97">(S161-H161)/H161</f>
        <v>4.1374268418579053E-4</v>
      </c>
      <c r="AH161" s="126">
        <f t="shared" ref="AH161:AH165" si="98">(T161-I161)/I161</f>
        <v>1.7288943030211695E-3</v>
      </c>
      <c r="AI161" s="132">
        <f t="shared" ref="AI161:AI165" si="99">(U161-J161)/J161</f>
        <v>3.432237106551931E-2</v>
      </c>
      <c r="AJ161" s="132">
        <f t="shared" ref="AJ161:AJ165" si="100">(V161-K161)/K161</f>
        <v>-1.2578805615323272E-2</v>
      </c>
      <c r="AK161" s="132">
        <f t="shared" ref="AK161" si="101">(W161-L161)/L161</f>
        <v>2.4079342500395132E-2</v>
      </c>
      <c r="AL161" s="132">
        <f t="shared" ref="AL161" si="102">(X161-M161)/M161</f>
        <v>1.9738760658277874E-2</v>
      </c>
      <c r="AM161" s="132">
        <f>(Y161-B161)/B161</f>
        <v>-4.5716507605301958E-2</v>
      </c>
      <c r="AN161" s="132">
        <f>(Z161-C161)/C161</f>
        <v>5.2974782938320183E-2</v>
      </c>
      <c r="AO161" s="133">
        <f>(AA161-D161)/D161</f>
        <v>0.13084852009822928</v>
      </c>
    </row>
    <row r="162" spans="1:41" ht="15" customHeight="1" x14ac:dyDescent="0.35">
      <c r="A162" s="172" t="s">
        <v>41</v>
      </c>
      <c r="B162" s="196">
        <v>0</v>
      </c>
      <c r="C162" s="196">
        <v>0</v>
      </c>
      <c r="D162" s="126">
        <v>0</v>
      </c>
      <c r="E162" s="126">
        <v>0</v>
      </c>
      <c r="F162" s="126">
        <v>0</v>
      </c>
      <c r="G162" s="126">
        <v>0</v>
      </c>
      <c r="H162" s="126">
        <v>0</v>
      </c>
      <c r="I162" s="126">
        <v>0</v>
      </c>
      <c r="J162" s="126">
        <v>0</v>
      </c>
      <c r="K162" s="126">
        <v>0</v>
      </c>
      <c r="L162" s="126">
        <v>0</v>
      </c>
      <c r="M162" s="126">
        <v>0</v>
      </c>
      <c r="N162" s="126">
        <f>((B161*B162)+(C161*C162)+(D161*D162)+(E161*E162)+(F161*F162)+(G161*G162)+(H161*H162)+(I161*I162)+(J161*J162)+(K161*K162)+(L161*L162)+(M161*M162))/SUM(B161:M161)</f>
        <v>0</v>
      </c>
      <c r="O162" s="154">
        <v>0.21739651350865632</v>
      </c>
      <c r="P162" s="154">
        <v>0.61091347312605448</v>
      </c>
      <c r="Q162" s="154">
        <v>0.4857812055298163</v>
      </c>
      <c r="R162" s="154">
        <v>0.37414726660277486</v>
      </c>
      <c r="S162" s="154">
        <v>0.31166030917486448</v>
      </c>
      <c r="T162" s="154">
        <v>0.30709085894339183</v>
      </c>
      <c r="U162" s="154">
        <v>0.32747230087162038</v>
      </c>
      <c r="V162" s="154">
        <v>0.33755809523809521</v>
      </c>
      <c r="W162" s="154">
        <v>0.43325333559693485</v>
      </c>
      <c r="X162" s="154">
        <v>0.48371648327258138</v>
      </c>
      <c r="Y162" s="154">
        <v>0.45084678753257651</v>
      </c>
      <c r="Z162" s="154">
        <v>0.42910407782801552</v>
      </c>
      <c r="AA162" s="154">
        <v>0.39893920994356741</v>
      </c>
      <c r="AB162" s="132">
        <f>((O161*O162)+(P161*P162)+(Q161*Q162)+(R161*R162)+(S161*S162)+(T161*T162)+(U161*U162)+(V161*V162)+(W161*W162)+(X161*X162)+(Y161*Y162)+(Z161*Z162)+(AA161*AA162))/SUM(O161:AA161)</f>
        <v>0.39321364070430681</v>
      </c>
      <c r="AC162" s="132" t="s">
        <v>56</v>
      </c>
      <c r="AD162" s="132" t="s">
        <v>56</v>
      </c>
      <c r="AE162" s="132" t="s">
        <v>56</v>
      </c>
      <c r="AF162" s="132" t="s">
        <v>56</v>
      </c>
      <c r="AG162" s="132" t="s">
        <v>56</v>
      </c>
      <c r="AH162" s="132" t="s">
        <v>56</v>
      </c>
      <c r="AI162" s="132" t="s">
        <v>56</v>
      </c>
      <c r="AJ162" s="132" t="s">
        <v>56</v>
      </c>
      <c r="AK162" s="132" t="s">
        <v>56</v>
      </c>
      <c r="AL162" s="132" t="s">
        <v>56</v>
      </c>
      <c r="AM162" s="132" t="s">
        <v>56</v>
      </c>
      <c r="AN162" s="132" t="s">
        <v>56</v>
      </c>
      <c r="AO162" s="133" t="s">
        <v>56</v>
      </c>
    </row>
    <row r="163" spans="1:41" ht="15" customHeight="1" x14ac:dyDescent="0.35">
      <c r="A163" s="172" t="s">
        <v>29</v>
      </c>
      <c r="B163" s="195">
        <v>15544</v>
      </c>
      <c r="C163" s="195">
        <v>13094</v>
      </c>
      <c r="D163" s="174">
        <v>14497</v>
      </c>
      <c r="E163" s="174">
        <v>15797</v>
      </c>
      <c r="F163" s="174">
        <v>15462</v>
      </c>
      <c r="G163" s="174">
        <v>14271</v>
      </c>
      <c r="H163" s="174">
        <v>14629</v>
      </c>
      <c r="I163" s="174">
        <v>13975</v>
      </c>
      <c r="J163" s="174">
        <v>15237</v>
      </c>
      <c r="K163" s="174">
        <v>17003</v>
      </c>
      <c r="L163" s="174">
        <v>15757</v>
      </c>
      <c r="M163" s="174">
        <v>14035</v>
      </c>
      <c r="N163" s="174">
        <f t="shared" si="91"/>
        <v>14941.75</v>
      </c>
      <c r="O163" s="174">
        <v>12864</v>
      </c>
      <c r="P163" s="174">
        <v>7577</v>
      </c>
      <c r="Q163" s="174">
        <v>13503</v>
      </c>
      <c r="R163" s="174">
        <v>15127</v>
      </c>
      <c r="S163" s="174">
        <v>14102</v>
      </c>
      <c r="T163" s="174">
        <v>13433</v>
      </c>
      <c r="U163" s="174">
        <v>15709</v>
      </c>
      <c r="V163" s="174">
        <v>15111</v>
      </c>
      <c r="W163" s="174">
        <v>14587</v>
      </c>
      <c r="X163" s="174">
        <v>14551</v>
      </c>
      <c r="Y163" s="174">
        <v>14657</v>
      </c>
      <c r="Z163" s="174">
        <v>13854</v>
      </c>
      <c r="AA163" s="174">
        <v>15926</v>
      </c>
      <c r="AB163" s="176">
        <f t="shared" si="92"/>
        <v>13923.153846153846</v>
      </c>
      <c r="AC163" s="132">
        <f>(O163-D163)/D163</f>
        <v>-0.11264399530937436</v>
      </c>
      <c r="AD163" s="132">
        <f t="shared" si="94"/>
        <v>-0.52035196556308161</v>
      </c>
      <c r="AE163" s="132">
        <f t="shared" si="95"/>
        <v>-0.12669771051610398</v>
      </c>
      <c r="AF163" s="132">
        <f t="shared" si="96"/>
        <v>5.9981781234671711E-2</v>
      </c>
      <c r="AG163" s="132">
        <f t="shared" si="97"/>
        <v>-3.602433522455397E-2</v>
      </c>
      <c r="AH163" s="132">
        <f t="shared" si="98"/>
        <v>-3.8783542039355995E-2</v>
      </c>
      <c r="AI163" s="132">
        <f t="shared" si="99"/>
        <v>3.0977226488153837E-2</v>
      </c>
      <c r="AJ163" s="132">
        <f t="shared" si="100"/>
        <v>-0.11127448097394578</v>
      </c>
      <c r="AK163" s="132">
        <f t="shared" ref="AK163" si="103">(W163-L163)/L163</f>
        <v>-7.4252713079901E-2</v>
      </c>
      <c r="AL163" s="132">
        <f t="shared" ref="AL163" si="104">(X163-M163)/M163</f>
        <v>3.6765229782686142E-2</v>
      </c>
      <c r="AM163" s="132">
        <f>(Y163-B163)/B163</f>
        <v>-5.706381883685023E-2</v>
      </c>
      <c r="AN163" s="132">
        <f>(Z163-C163)/C163</f>
        <v>5.8041851229570798E-2</v>
      </c>
      <c r="AO163" s="133">
        <f>(AA163-D163)/D163</f>
        <v>9.8572118369317785E-2</v>
      </c>
    </row>
    <row r="164" spans="1:41" ht="15" customHeight="1" x14ac:dyDescent="0.35">
      <c r="A164" s="172" t="s">
        <v>42</v>
      </c>
      <c r="B164" s="196">
        <v>0</v>
      </c>
      <c r="C164" s="196">
        <v>0</v>
      </c>
      <c r="D164" s="126">
        <v>0</v>
      </c>
      <c r="E164" s="126">
        <v>0</v>
      </c>
      <c r="F164" s="126">
        <v>0</v>
      </c>
      <c r="G164" s="126">
        <v>0</v>
      </c>
      <c r="H164" s="126">
        <v>0</v>
      </c>
      <c r="I164" s="126">
        <v>0</v>
      </c>
      <c r="J164" s="126">
        <v>0</v>
      </c>
      <c r="K164" s="126">
        <v>0</v>
      </c>
      <c r="L164" s="126">
        <v>0</v>
      </c>
      <c r="M164" s="126">
        <v>0</v>
      </c>
      <c r="N164" s="126">
        <f>((B163*B164)+(C163*C164)+(D163*D164)+(E163*E164)+(F163*F164)+(G163*G164)+(H163*H164)+(I163*I164)+(J163*J164)+(K163*K164)+(L163*L164)+(M163*M164))/SUM(B163:M163)</f>
        <v>0</v>
      </c>
      <c r="O164" s="126">
        <v>0</v>
      </c>
      <c r="P164" s="154">
        <v>9.4892437640227006E-2</v>
      </c>
      <c r="Q164" s="132">
        <v>0.3702140265126268</v>
      </c>
      <c r="R164" s="132">
        <v>0.27685595293184373</v>
      </c>
      <c r="S164" s="132">
        <v>0.22365621897603177</v>
      </c>
      <c r="T164" s="132">
        <v>0.22690389339685849</v>
      </c>
      <c r="U164" s="132">
        <v>0.22426634413393595</v>
      </c>
      <c r="V164" s="132">
        <v>0.24273707894910992</v>
      </c>
      <c r="W164" s="132">
        <v>0.3818468499348735</v>
      </c>
      <c r="X164" s="132">
        <v>0.40711978558174694</v>
      </c>
      <c r="Y164" s="132">
        <v>0.36733301494166609</v>
      </c>
      <c r="Z164" s="132">
        <v>0.34437707521293487</v>
      </c>
      <c r="AA164" s="132">
        <v>0.30089162375988948</v>
      </c>
      <c r="AB164" s="132">
        <f>((O163*O164)+(P163*P164)+(Q163*Q164)+(R163*R164)+(S163*S164)+(T163*T164)+(U163*U164)+(V163*V164)+(W163*W164)+(X163*X164)+(Y163*Y164)+(Z163*Z164)+(AA163*AA164))/SUM(O163:AA163)</f>
        <v>0.2748051115739692</v>
      </c>
      <c r="AC164" s="132" t="s">
        <v>56</v>
      </c>
      <c r="AD164" s="132" t="s">
        <v>56</v>
      </c>
      <c r="AE164" s="132" t="s">
        <v>56</v>
      </c>
      <c r="AF164" s="132" t="s">
        <v>56</v>
      </c>
      <c r="AG164" s="132" t="s">
        <v>56</v>
      </c>
      <c r="AH164" s="132" t="s">
        <v>56</v>
      </c>
      <c r="AI164" s="132" t="s">
        <v>56</v>
      </c>
      <c r="AJ164" s="132" t="s">
        <v>56</v>
      </c>
      <c r="AK164" s="132" t="s">
        <v>56</v>
      </c>
      <c r="AL164" s="132" t="s">
        <v>56</v>
      </c>
      <c r="AM164" s="132" t="s">
        <v>56</v>
      </c>
      <c r="AN164" s="132" t="s">
        <v>56</v>
      </c>
      <c r="AO164" s="133" t="s">
        <v>56</v>
      </c>
    </row>
    <row r="165" spans="1:41" ht="15" customHeight="1" x14ac:dyDescent="0.35">
      <c r="A165" s="249" t="s">
        <v>31</v>
      </c>
      <c r="B165" s="262">
        <v>92120</v>
      </c>
      <c r="C165" s="262">
        <v>77076</v>
      </c>
      <c r="D165" s="251">
        <v>83248</v>
      </c>
      <c r="E165" s="251">
        <v>153838</v>
      </c>
      <c r="F165" s="251">
        <v>99996</v>
      </c>
      <c r="G165" s="251">
        <v>90060</v>
      </c>
      <c r="H165" s="251">
        <v>95730</v>
      </c>
      <c r="I165" s="251">
        <v>89091</v>
      </c>
      <c r="J165" s="251">
        <v>93479</v>
      </c>
      <c r="K165" s="251">
        <v>115720</v>
      </c>
      <c r="L165" s="251">
        <v>112994</v>
      </c>
      <c r="M165" s="251">
        <v>93860</v>
      </c>
      <c r="N165" s="251">
        <f t="shared" si="91"/>
        <v>99767.666666666672</v>
      </c>
      <c r="O165" s="251">
        <v>95107</v>
      </c>
      <c r="P165" s="251">
        <v>116824</v>
      </c>
      <c r="Q165" s="251">
        <v>87298</v>
      </c>
      <c r="R165" s="251">
        <v>97759</v>
      </c>
      <c r="S165" s="251">
        <v>97932</v>
      </c>
      <c r="T165" s="251">
        <v>92210</v>
      </c>
      <c r="U165" s="251">
        <v>103355</v>
      </c>
      <c r="V165" s="251">
        <v>120866</v>
      </c>
      <c r="W165" s="251">
        <v>130367</v>
      </c>
      <c r="X165" s="251">
        <v>100679</v>
      </c>
      <c r="Y165" s="251">
        <v>96349</v>
      </c>
      <c r="Z165" s="251">
        <v>86439</v>
      </c>
      <c r="AA165" s="251">
        <v>113504</v>
      </c>
      <c r="AB165" s="252">
        <f t="shared" si="92"/>
        <v>102976.07692307692</v>
      </c>
      <c r="AC165" s="179">
        <f>(O165-D165)/D165</f>
        <v>0.14245387276571209</v>
      </c>
      <c r="AD165" s="179">
        <f t="shared" si="94"/>
        <v>-0.24060375199885595</v>
      </c>
      <c r="AE165" s="179">
        <f t="shared" si="95"/>
        <v>-0.12698507940317613</v>
      </c>
      <c r="AF165" s="179">
        <f t="shared" si="96"/>
        <v>8.5487452809238279E-2</v>
      </c>
      <c r="AG165" s="179">
        <f t="shared" si="97"/>
        <v>2.3002193669696021E-2</v>
      </c>
      <c r="AH165" s="179">
        <f t="shared" si="98"/>
        <v>3.500914794984903E-2</v>
      </c>
      <c r="AI165" s="179">
        <f t="shared" si="99"/>
        <v>0.10564939719081291</v>
      </c>
      <c r="AJ165" s="179">
        <f t="shared" si="100"/>
        <v>4.4469408918078122E-2</v>
      </c>
      <c r="AK165" s="179">
        <f t="shared" ref="AK165" si="105">(W165-L165)/L165</f>
        <v>0.15375152662973254</v>
      </c>
      <c r="AL165" s="179">
        <f t="shared" ref="AL165" si="106">(X165-M165)/M165</f>
        <v>7.2650756445770293E-2</v>
      </c>
      <c r="AM165" s="179">
        <f>(Y165-B165)/B165</f>
        <v>4.590751194094659E-2</v>
      </c>
      <c r="AN165" s="179">
        <f>(Z165-C165)/C165</f>
        <v>0.12147750272458353</v>
      </c>
      <c r="AO165" s="253">
        <f>(AA165-D165)/D165</f>
        <v>0.36344416682683067</v>
      </c>
    </row>
    <row r="166" spans="1:41" ht="17.25" customHeight="1" x14ac:dyDescent="0.35">
      <c r="A166" s="59" t="s">
        <v>32</v>
      </c>
      <c r="B166" s="59"/>
      <c r="C166" s="59"/>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row>
    <row r="167" spans="1:41" ht="12" customHeight="1" x14ac:dyDescent="0.35">
      <c r="A167" s="73" t="s">
        <v>38</v>
      </c>
      <c r="B167" s="89"/>
      <c r="C167" s="89"/>
      <c r="D167" s="30"/>
      <c r="E167" s="30"/>
      <c r="F167" s="30"/>
      <c r="G167" s="30"/>
      <c r="H167" s="30"/>
      <c r="I167" s="30"/>
      <c r="J167" s="30"/>
      <c r="K167" s="30"/>
      <c r="L167" s="30"/>
      <c r="M167" s="30"/>
      <c r="N167" s="64"/>
      <c r="O167" s="30"/>
      <c r="P167" s="30"/>
      <c r="Q167" s="30"/>
      <c r="R167" s="30"/>
      <c r="S167" s="30"/>
      <c r="T167" s="30"/>
      <c r="U167" s="30"/>
      <c r="V167" s="30"/>
      <c r="W167" s="30"/>
      <c r="X167" s="30"/>
      <c r="Y167" s="30"/>
      <c r="Z167" s="30"/>
      <c r="AA167" s="30"/>
      <c r="AB167" s="30"/>
      <c r="AC167" s="30"/>
      <c r="AD167" s="30"/>
      <c r="AE167" s="64"/>
      <c r="AF167" s="170"/>
      <c r="AG167" s="170"/>
      <c r="AH167" s="170"/>
      <c r="AI167" s="170"/>
      <c r="AJ167" s="170"/>
      <c r="AK167" s="170"/>
      <c r="AL167" s="170"/>
      <c r="AM167" s="170"/>
      <c r="AN167" s="170"/>
      <c r="AO167" s="170"/>
    </row>
    <row r="168" spans="1:41" ht="12" customHeight="1" x14ac:dyDescent="0.35">
      <c r="A168" s="73" t="s">
        <v>33</v>
      </c>
      <c r="B168" s="89"/>
      <c r="C168" s="89"/>
      <c r="D168" s="30"/>
      <c r="E168" s="30"/>
      <c r="F168" s="30"/>
      <c r="G168" s="30"/>
      <c r="H168" s="30"/>
      <c r="I168" s="30"/>
      <c r="J168" s="30"/>
      <c r="K168" s="30"/>
      <c r="L168" s="30"/>
      <c r="M168" s="30"/>
      <c r="N168" s="64"/>
      <c r="O168" s="30"/>
      <c r="P168" s="30"/>
      <c r="Q168" s="30"/>
      <c r="R168" s="30"/>
      <c r="S168" s="30"/>
      <c r="T168" s="30"/>
      <c r="U168" s="30"/>
      <c r="V168" s="30"/>
      <c r="W168" s="30"/>
      <c r="X168" s="30"/>
      <c r="Y168" s="30"/>
      <c r="Z168" s="30"/>
      <c r="AA168" s="30"/>
      <c r="AB168" s="30"/>
      <c r="AC168" s="30"/>
      <c r="AD168" s="30"/>
      <c r="AE168" s="64"/>
      <c r="AF168" s="170"/>
      <c r="AG168" s="170"/>
      <c r="AH168" s="170"/>
      <c r="AI168" s="170"/>
      <c r="AJ168" s="170"/>
      <c r="AK168" s="170"/>
      <c r="AL168" s="170"/>
      <c r="AM168" s="170"/>
      <c r="AN168" s="170"/>
      <c r="AO168" s="170"/>
    </row>
    <row r="169" spans="1:41" ht="12" customHeight="1" x14ac:dyDescent="0.35">
      <c r="A169" s="73" t="s">
        <v>51</v>
      </c>
      <c r="B169" s="89"/>
      <c r="C169" s="89"/>
      <c r="D169" s="30"/>
      <c r="E169" s="30"/>
      <c r="F169" s="30"/>
      <c r="G169" s="30"/>
      <c r="H169" s="30"/>
      <c r="I169" s="30"/>
      <c r="J169" s="30"/>
      <c r="K169" s="30"/>
      <c r="L169" s="30"/>
      <c r="M169" s="30"/>
      <c r="N169" s="64"/>
      <c r="O169" s="30"/>
      <c r="P169" s="30"/>
      <c r="Q169" s="30"/>
      <c r="R169" s="30"/>
      <c r="S169" s="30"/>
      <c r="T169" s="30"/>
      <c r="U169" s="30"/>
      <c r="V169" s="30"/>
      <c r="W169" s="30"/>
      <c r="X169" s="30"/>
      <c r="Y169" s="30"/>
      <c r="Z169" s="30"/>
      <c r="AA169" s="30"/>
      <c r="AB169" s="30"/>
      <c r="AC169" s="30"/>
      <c r="AD169" s="30"/>
      <c r="AE169" s="64"/>
      <c r="AF169" s="170"/>
      <c r="AG169" s="170"/>
      <c r="AH169" s="170"/>
      <c r="AI169" s="170"/>
      <c r="AJ169" s="170"/>
      <c r="AK169" s="170"/>
      <c r="AL169" s="170"/>
      <c r="AM169" s="170"/>
      <c r="AN169" s="170"/>
      <c r="AO169" s="170"/>
    </row>
    <row r="170" spans="1:41" ht="12" customHeight="1" x14ac:dyDescent="0.35">
      <c r="A170" s="285" t="s">
        <v>136</v>
      </c>
      <c r="B170" s="285"/>
      <c r="C170" s="285"/>
      <c r="D170" s="285"/>
      <c r="E170" s="30"/>
      <c r="F170" s="30"/>
      <c r="G170" s="30"/>
      <c r="H170" s="30"/>
      <c r="I170" s="30"/>
      <c r="J170" s="30"/>
      <c r="K170" s="30"/>
      <c r="L170" s="30"/>
      <c r="M170" s="30"/>
      <c r="N170" s="64"/>
      <c r="O170" s="30"/>
      <c r="P170" s="30"/>
      <c r="Q170" s="30"/>
      <c r="R170" s="30"/>
      <c r="S170" s="30"/>
      <c r="T170" s="30"/>
      <c r="U170" s="30"/>
      <c r="V170" s="30"/>
      <c r="W170" s="30"/>
      <c r="X170" s="30"/>
      <c r="Y170" s="30"/>
      <c r="Z170" s="30"/>
      <c r="AA170" s="30"/>
      <c r="AB170" s="30"/>
      <c r="AC170" s="30"/>
      <c r="AD170" s="30"/>
      <c r="AE170" s="64"/>
      <c r="AF170" s="170"/>
      <c r="AG170" s="170"/>
      <c r="AH170" s="170"/>
      <c r="AI170" s="170"/>
      <c r="AJ170" s="170"/>
      <c r="AK170" s="170"/>
      <c r="AL170" s="170"/>
      <c r="AM170" s="170"/>
      <c r="AN170" s="170"/>
      <c r="AO170" s="170"/>
    </row>
    <row r="171" spans="1:41" ht="12" customHeight="1" x14ac:dyDescent="0.35">
      <c r="A171" s="89" t="s">
        <v>57</v>
      </c>
      <c r="B171" s="181"/>
      <c r="C171" s="181"/>
      <c r="D171" s="181"/>
      <c r="E171" s="181"/>
      <c r="F171" s="181"/>
      <c r="G171" s="181"/>
      <c r="H171" s="182"/>
      <c r="I171" s="182"/>
      <c r="J171" s="182"/>
      <c r="K171" s="182"/>
      <c r="L171" s="182"/>
      <c r="M171" s="182"/>
      <c r="N171" s="63"/>
      <c r="O171" s="182"/>
      <c r="P171" s="182"/>
      <c r="Q171" s="182"/>
      <c r="R171" s="182"/>
      <c r="S171" s="182"/>
      <c r="T171" s="182"/>
      <c r="U171" s="182"/>
      <c r="V171" s="182"/>
      <c r="W171" s="182"/>
      <c r="X171" s="182"/>
      <c r="Y171" s="182"/>
      <c r="Z171" s="182"/>
      <c r="AA171" s="182"/>
      <c r="AB171" s="182"/>
      <c r="AC171" s="182"/>
      <c r="AD171" s="182"/>
      <c r="AE171" s="64"/>
      <c r="AF171" s="183"/>
      <c r="AG171" s="183"/>
      <c r="AH171" s="183"/>
      <c r="AI171" s="183"/>
      <c r="AJ171" s="183"/>
      <c r="AK171" s="183"/>
      <c r="AL171" s="183"/>
      <c r="AM171" s="183"/>
      <c r="AN171" s="183"/>
      <c r="AO171" s="183"/>
    </row>
    <row r="172" spans="1:41" ht="12" customHeight="1" x14ac:dyDescent="0.35">
      <c r="A172" s="89" t="s">
        <v>242</v>
      </c>
      <c r="B172" s="89"/>
      <c r="C172" s="89"/>
      <c r="D172" s="30"/>
      <c r="E172" s="30"/>
      <c r="F172" s="30"/>
      <c r="G172" s="30"/>
      <c r="H172" s="30"/>
      <c r="I172" s="30"/>
      <c r="J172" s="30"/>
      <c r="K172" s="30"/>
      <c r="L172" s="30"/>
      <c r="M172" s="30"/>
      <c r="N172" s="64"/>
      <c r="O172" s="30"/>
      <c r="P172" s="30"/>
      <c r="Q172" s="30"/>
      <c r="R172" s="30"/>
      <c r="S172" s="30"/>
      <c r="T172" s="30"/>
      <c r="U172" s="30"/>
      <c r="V172" s="30"/>
      <c r="W172" s="30"/>
      <c r="X172" s="30"/>
      <c r="Y172" s="64"/>
      <c r="Z172" s="170"/>
      <c r="AA172" s="170"/>
      <c r="AB172" s="170"/>
      <c r="AC172" s="170"/>
      <c r="AD172" s="170"/>
      <c r="AE172" s="170"/>
      <c r="AF172" s="170"/>
      <c r="AG172" s="170"/>
      <c r="AH172" s="170"/>
      <c r="AI172" s="170"/>
      <c r="AJ172" s="170"/>
      <c r="AK172" s="115"/>
      <c r="AL172" s="115"/>
      <c r="AM172" s="115"/>
      <c r="AN172" s="115"/>
      <c r="AO172" s="115"/>
    </row>
    <row r="173" spans="1:41" ht="12" customHeight="1" x14ac:dyDescent="0.35">
      <c r="A173" s="89" t="s">
        <v>55</v>
      </c>
      <c r="B173" s="89"/>
      <c r="C173" s="89"/>
      <c r="D173" s="30"/>
      <c r="E173" s="30"/>
      <c r="F173" s="30"/>
      <c r="G173" s="30"/>
      <c r="H173" s="30"/>
      <c r="I173" s="30"/>
      <c r="J173" s="30"/>
      <c r="K173" s="30"/>
      <c r="L173" s="30"/>
      <c r="M173" s="30"/>
      <c r="N173" s="64"/>
      <c r="O173" s="30"/>
      <c r="P173" s="30"/>
      <c r="Q173" s="30"/>
      <c r="R173" s="30"/>
      <c r="S173" s="30"/>
      <c r="T173" s="30"/>
      <c r="U173" s="30"/>
      <c r="V173" s="30"/>
      <c r="W173" s="30"/>
      <c r="X173" s="30"/>
      <c r="Y173" s="30"/>
      <c r="Z173" s="30"/>
      <c r="AA173" s="30"/>
      <c r="AB173" s="30"/>
      <c r="AC173" s="30"/>
      <c r="AD173" s="30"/>
      <c r="AE173" s="64"/>
      <c r="AF173" s="170"/>
      <c r="AG173" s="170"/>
      <c r="AH173" s="170"/>
      <c r="AI173" s="170"/>
      <c r="AJ173" s="170"/>
      <c r="AK173" s="170"/>
      <c r="AL173" s="170"/>
      <c r="AM173" s="170"/>
      <c r="AN173" s="170"/>
      <c r="AO173" s="170"/>
    </row>
    <row r="174" spans="1:41" ht="12" customHeight="1" x14ac:dyDescent="0.35">
      <c r="A174" s="89" t="s">
        <v>243</v>
      </c>
      <c r="B174" s="89"/>
      <c r="C174" s="89"/>
      <c r="D174" s="30"/>
      <c r="E174" s="30"/>
      <c r="F174" s="30"/>
      <c r="G174" s="30"/>
      <c r="H174" s="30"/>
      <c r="I174" s="30"/>
      <c r="J174" s="30"/>
      <c r="K174" s="30"/>
      <c r="L174" s="30"/>
      <c r="M174" s="30"/>
      <c r="N174" s="63"/>
      <c r="O174" s="30"/>
      <c r="P174" s="30"/>
      <c r="Q174" s="30"/>
      <c r="R174" s="30"/>
      <c r="S174" s="30"/>
      <c r="T174" s="30"/>
      <c r="U174" s="30"/>
      <c r="V174" s="30"/>
      <c r="W174" s="30"/>
      <c r="X174" s="30"/>
      <c r="Y174" s="30"/>
      <c r="Z174" s="30"/>
      <c r="AA174" s="30"/>
      <c r="AB174" s="30"/>
      <c r="AC174" s="30"/>
      <c r="AD174" s="30"/>
      <c r="AE174" s="64"/>
      <c r="AF174" s="31"/>
      <c r="AG174" s="31"/>
      <c r="AH174" s="31"/>
      <c r="AI174" s="31"/>
      <c r="AJ174" s="31"/>
      <c r="AK174" s="31"/>
      <c r="AL174" s="31"/>
      <c r="AM174" s="31"/>
      <c r="AN174" s="31"/>
      <c r="AO174" s="31"/>
    </row>
    <row r="175" spans="1:41" ht="12" customHeight="1" x14ac:dyDescent="0.35">
      <c r="A175" s="59" t="s">
        <v>35</v>
      </c>
      <c r="B175" s="89"/>
      <c r="C175" s="89"/>
      <c r="D175" s="30"/>
      <c r="E175" s="30"/>
      <c r="F175" s="30"/>
      <c r="G175" s="30"/>
      <c r="H175" s="30"/>
      <c r="I175" s="30"/>
      <c r="J175" s="30"/>
      <c r="K175" s="30"/>
      <c r="L175" s="30"/>
      <c r="M175" s="30"/>
      <c r="N175" s="63"/>
      <c r="O175" s="30"/>
      <c r="P175" s="30"/>
      <c r="Q175" s="30"/>
      <c r="R175" s="30"/>
      <c r="S175" s="30"/>
      <c r="T175" s="30"/>
      <c r="U175" s="30"/>
      <c r="V175" s="30"/>
      <c r="W175" s="30"/>
      <c r="X175" s="30"/>
      <c r="Y175" s="30"/>
      <c r="Z175" s="30"/>
      <c r="AA175" s="30"/>
      <c r="AB175" s="30"/>
      <c r="AC175" s="30"/>
      <c r="AD175" s="30"/>
      <c r="AE175" s="64"/>
      <c r="AF175" s="31"/>
      <c r="AG175" s="31"/>
      <c r="AH175" s="31"/>
      <c r="AI175" s="31"/>
      <c r="AJ175" s="31"/>
      <c r="AK175" s="31"/>
      <c r="AL175" s="31"/>
      <c r="AM175" s="31"/>
      <c r="AN175" s="31"/>
      <c r="AO175" s="31"/>
    </row>
    <row r="176" spans="1:41" ht="30" customHeight="1" x14ac:dyDescent="0.35">
      <c r="A176" s="66" t="s">
        <v>244</v>
      </c>
      <c r="B176" s="89"/>
      <c r="C176" s="89"/>
      <c r="D176" s="30"/>
      <c r="E176" s="30"/>
      <c r="F176" s="30"/>
      <c r="G176" s="30"/>
      <c r="H176" s="30"/>
      <c r="I176" s="30"/>
      <c r="J176" s="30"/>
      <c r="K176" s="30"/>
      <c r="L176" s="30"/>
      <c r="M176" s="30"/>
      <c r="N176" s="63"/>
      <c r="O176" s="30"/>
      <c r="P176" s="30"/>
      <c r="Q176" s="30"/>
      <c r="R176" s="30"/>
      <c r="S176" s="30"/>
      <c r="T176" s="30"/>
      <c r="U176" s="30"/>
      <c r="V176" s="30"/>
      <c r="W176" s="30"/>
      <c r="X176" s="30"/>
      <c r="Y176" s="30"/>
      <c r="Z176" s="30"/>
      <c r="AA176" s="30"/>
      <c r="AB176" s="30"/>
      <c r="AC176" s="30"/>
      <c r="AD176" s="30"/>
      <c r="AE176" s="64"/>
      <c r="AF176" s="31"/>
      <c r="AG176" s="31"/>
      <c r="AH176" s="31"/>
      <c r="AI176" s="31"/>
      <c r="AJ176" s="31"/>
      <c r="AK176" s="31"/>
      <c r="AL176" s="31"/>
      <c r="AM176" s="31"/>
      <c r="AN176" s="31"/>
      <c r="AO176" s="31"/>
    </row>
    <row r="177" spans="1:41" ht="20.25" customHeight="1" x14ac:dyDescent="0.35">
      <c r="A177" s="233" t="s">
        <v>200</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row>
    <row r="178" spans="1:41" ht="15" customHeight="1" x14ac:dyDescent="0.35">
      <c r="A178" s="187"/>
      <c r="B178" s="291" t="s">
        <v>53</v>
      </c>
      <c r="C178" s="291"/>
      <c r="D178" s="291"/>
      <c r="E178" s="291"/>
      <c r="F178" s="291"/>
      <c r="G178" s="291"/>
      <c r="H178" s="291"/>
      <c r="I178" s="291"/>
      <c r="J178" s="291"/>
      <c r="K178" s="291"/>
      <c r="L178" s="291"/>
      <c r="M178" s="291"/>
      <c r="N178" s="292"/>
      <c r="O178" s="293" t="s">
        <v>54</v>
      </c>
      <c r="P178" s="291"/>
      <c r="Q178" s="291"/>
      <c r="R178" s="291"/>
      <c r="S178" s="291"/>
      <c r="T178" s="291"/>
      <c r="U178" s="291"/>
      <c r="V178" s="291"/>
      <c r="W178" s="291"/>
      <c r="X178" s="291"/>
      <c r="Y178" s="291"/>
      <c r="Z178" s="291"/>
      <c r="AA178" s="291"/>
      <c r="AB178" s="292"/>
      <c r="AC178" s="293" t="s">
        <v>60</v>
      </c>
      <c r="AD178" s="291"/>
      <c r="AE178" s="291"/>
      <c r="AF178" s="291"/>
      <c r="AG178" s="291"/>
      <c r="AH178" s="291"/>
      <c r="AI178" s="291"/>
      <c r="AJ178" s="291"/>
      <c r="AK178" s="291"/>
      <c r="AL178" s="291"/>
      <c r="AM178" s="291"/>
      <c r="AN178" s="291"/>
      <c r="AO178" s="291"/>
    </row>
    <row r="179" spans="1:41" ht="44.15" customHeight="1" x14ac:dyDescent="0.35">
      <c r="A179" s="147" t="s">
        <v>28</v>
      </c>
      <c r="B179" s="55" t="s">
        <v>157</v>
      </c>
      <c r="C179" s="55" t="s">
        <v>158</v>
      </c>
      <c r="D179" s="55" t="s">
        <v>159</v>
      </c>
      <c r="E179" s="55" t="s">
        <v>160</v>
      </c>
      <c r="F179" s="55" t="s">
        <v>161</v>
      </c>
      <c r="G179" s="55" t="s">
        <v>162</v>
      </c>
      <c r="H179" s="55" t="s">
        <v>163</v>
      </c>
      <c r="I179" s="55" t="s">
        <v>164</v>
      </c>
      <c r="J179" s="55" t="s">
        <v>165</v>
      </c>
      <c r="K179" s="55" t="s">
        <v>166</v>
      </c>
      <c r="L179" s="55" t="s">
        <v>167</v>
      </c>
      <c r="M179" s="55" t="s">
        <v>168</v>
      </c>
      <c r="N179" s="55" t="s">
        <v>153</v>
      </c>
      <c r="O179" s="55" t="s">
        <v>169</v>
      </c>
      <c r="P179" s="55" t="s">
        <v>170</v>
      </c>
      <c r="Q179" s="55" t="s">
        <v>171</v>
      </c>
      <c r="R179" s="55" t="s">
        <v>172</v>
      </c>
      <c r="S179" s="55" t="s">
        <v>173</v>
      </c>
      <c r="T179" s="55" t="s">
        <v>174</v>
      </c>
      <c r="U179" s="55" t="s">
        <v>175</v>
      </c>
      <c r="V179" s="55" t="s">
        <v>176</v>
      </c>
      <c r="W179" s="55" t="s">
        <v>177</v>
      </c>
      <c r="X179" s="55" t="s">
        <v>178</v>
      </c>
      <c r="Y179" s="55" t="s">
        <v>179</v>
      </c>
      <c r="Z179" s="55" t="s">
        <v>180</v>
      </c>
      <c r="AA179" s="55" t="s">
        <v>181</v>
      </c>
      <c r="AB179" s="55" t="s">
        <v>154</v>
      </c>
      <c r="AC179" s="55" t="s">
        <v>61</v>
      </c>
      <c r="AD179" s="55" t="s">
        <v>62</v>
      </c>
      <c r="AE179" s="55" t="s">
        <v>63</v>
      </c>
      <c r="AF179" s="55" t="s">
        <v>64</v>
      </c>
      <c r="AG179" s="55" t="s">
        <v>65</v>
      </c>
      <c r="AH179" s="55" t="s">
        <v>66</v>
      </c>
      <c r="AI179" s="55" t="s">
        <v>67</v>
      </c>
      <c r="AJ179" s="55" t="s">
        <v>68</v>
      </c>
      <c r="AK179" s="55" t="s">
        <v>69</v>
      </c>
      <c r="AL179" s="55" t="s">
        <v>70</v>
      </c>
      <c r="AM179" s="55" t="s">
        <v>71</v>
      </c>
      <c r="AN179" s="55" t="s">
        <v>72</v>
      </c>
      <c r="AO179" s="143" t="s">
        <v>73</v>
      </c>
    </row>
    <row r="180" spans="1:41" ht="15" customHeight="1" x14ac:dyDescent="0.35">
      <c r="A180" s="172" t="s">
        <v>40</v>
      </c>
      <c r="B180" s="195">
        <v>149419</v>
      </c>
      <c r="C180" s="195">
        <v>129303</v>
      </c>
      <c r="D180" s="174">
        <v>147476</v>
      </c>
      <c r="E180" s="174">
        <v>169021</v>
      </c>
      <c r="F180" s="174">
        <v>166572</v>
      </c>
      <c r="G180" s="174">
        <v>149794</v>
      </c>
      <c r="H180" s="174">
        <v>156254</v>
      </c>
      <c r="I180" s="174">
        <v>150590</v>
      </c>
      <c r="J180" s="174">
        <v>152858</v>
      </c>
      <c r="K180" s="174">
        <v>169993</v>
      </c>
      <c r="L180" s="174">
        <v>156964</v>
      </c>
      <c r="M180" s="174">
        <v>143752</v>
      </c>
      <c r="N180" s="174">
        <f t="shared" ref="N180:N184" si="107">SUM(B180:M180)/12</f>
        <v>153499.66666666666</v>
      </c>
      <c r="O180" s="174">
        <v>147776</v>
      </c>
      <c r="P180" s="174">
        <v>139475</v>
      </c>
      <c r="Q180" s="174">
        <v>146264</v>
      </c>
      <c r="R180" s="174">
        <v>160302</v>
      </c>
      <c r="S180" s="174">
        <v>158066</v>
      </c>
      <c r="T180" s="174">
        <v>151574</v>
      </c>
      <c r="U180" s="174">
        <v>160988</v>
      </c>
      <c r="V180" s="174">
        <v>169349</v>
      </c>
      <c r="W180" s="174">
        <v>162948</v>
      </c>
      <c r="X180" s="174">
        <v>152201</v>
      </c>
      <c r="Y180" s="174">
        <v>154382</v>
      </c>
      <c r="Z180" s="174">
        <v>144995</v>
      </c>
      <c r="AA180" s="174">
        <v>173461</v>
      </c>
      <c r="AB180" s="176">
        <f>SUM(O180:AA180)/13</f>
        <v>155521.61538461538</v>
      </c>
      <c r="AC180" s="126">
        <f t="shared" ref="AC180" si="108">(O180-D180)/D180</f>
        <v>2.0342292983265074E-3</v>
      </c>
      <c r="AD180" s="132">
        <f t="shared" ref="AD180:AD184" si="109">(P180-E180)/E180</f>
        <v>-0.17480668082664283</v>
      </c>
      <c r="AE180" s="132">
        <f t="shared" ref="AE180:AE184" si="110">(Q180-F180)/F180</f>
        <v>-0.12191724899743055</v>
      </c>
      <c r="AF180" s="132">
        <f t="shared" ref="AF180:AF184" si="111">(R180-G180)/G180</f>
        <v>7.0149672216510681E-2</v>
      </c>
      <c r="AG180" s="132">
        <f t="shared" ref="AG180:AG184" si="112">(S180-H180)/H180</f>
        <v>1.1596503129519884E-2</v>
      </c>
      <c r="AH180" s="126">
        <f t="shared" ref="AH180:AH184" si="113">(T180-I180)/I180</f>
        <v>6.5342984261903183E-3</v>
      </c>
      <c r="AI180" s="132">
        <f t="shared" ref="AI180:AI184" si="114">(U180-J180)/J180</f>
        <v>5.3186617645134701E-2</v>
      </c>
      <c r="AJ180" s="126">
        <f t="shared" ref="AJ180:AJ184" si="115">(V180-K180)/K180</f>
        <v>-3.7883912867000408E-3</v>
      </c>
      <c r="AK180" s="132">
        <f t="shared" ref="AK180" si="116">(W180-L180)/L180</f>
        <v>3.8123391350883003E-2</v>
      </c>
      <c r="AL180" s="132">
        <f t="shared" ref="AL180" si="117">(X180-M180)/M180</f>
        <v>5.8774834437086095E-2</v>
      </c>
      <c r="AM180" s="132">
        <f>(Y180-B180)/B180</f>
        <v>3.3215320675416111E-2</v>
      </c>
      <c r="AN180" s="132">
        <f>(Z180-C180)/C180</f>
        <v>0.12135835982150453</v>
      </c>
      <c r="AO180" s="133">
        <f>(AA180-D180)/D180</f>
        <v>0.17619816105671432</v>
      </c>
    </row>
    <row r="181" spans="1:41" ht="15" customHeight="1" x14ac:dyDescent="0.35">
      <c r="A181" s="172" t="s">
        <v>41</v>
      </c>
      <c r="B181" s="196">
        <v>0</v>
      </c>
      <c r="C181" s="196">
        <v>0</v>
      </c>
      <c r="D181" s="126">
        <v>0</v>
      </c>
      <c r="E181" s="126">
        <v>0</v>
      </c>
      <c r="F181" s="126">
        <v>0</v>
      </c>
      <c r="G181" s="126">
        <v>0</v>
      </c>
      <c r="H181" s="126">
        <v>0</v>
      </c>
      <c r="I181" s="126">
        <v>0</v>
      </c>
      <c r="J181" s="126">
        <v>0</v>
      </c>
      <c r="K181" s="126">
        <v>0</v>
      </c>
      <c r="L181" s="126">
        <v>0</v>
      </c>
      <c r="M181" s="126">
        <v>0</v>
      </c>
      <c r="N181" s="126">
        <f>((B180*B181)+(C180*C181)+(D180*D181)+(E180*E181)+(F180*F181)+(G180*G181)+(H180*H181)+(I180*I181)+(J180*J181)+(K180*K181)+(L180*L181)+(M180*M181))/SUM(B180:M180)</f>
        <v>0</v>
      </c>
      <c r="O181" s="154">
        <v>0.17523819835426591</v>
      </c>
      <c r="P181" s="154">
        <v>0.4905180139810002</v>
      </c>
      <c r="Q181" s="154">
        <v>0.39730213859869823</v>
      </c>
      <c r="R181" s="154">
        <v>0.31416950505920077</v>
      </c>
      <c r="S181" s="154">
        <v>0.2497690838004378</v>
      </c>
      <c r="T181" s="154">
        <v>0.23392534339662474</v>
      </c>
      <c r="U181" s="154">
        <v>0.25029194722588016</v>
      </c>
      <c r="V181" s="154">
        <v>0.25135666582028826</v>
      </c>
      <c r="W181" s="154">
        <v>0.33999803618332231</v>
      </c>
      <c r="X181" s="154">
        <v>0.36460338631152228</v>
      </c>
      <c r="Y181" s="154">
        <v>0.33480587115078181</v>
      </c>
      <c r="Z181" s="154">
        <v>0.32394910169316182</v>
      </c>
      <c r="AA181" s="154">
        <v>0.30990251410979991</v>
      </c>
      <c r="AB181" s="132">
        <f>((O180*O181)+(P180*P181)+(Q180*Q181)+(R180*R181)+(S180*S181)+(T180*T181)+(U180*U181)+(V180*V181)+(W180*W181)+(X180*X181)+(Y180*Y181)+(Z180*Z181)+(AA180*AA181))/SUM(O180:AA180)</f>
        <v>0.30858535123240349</v>
      </c>
      <c r="AC181" s="132" t="s">
        <v>56</v>
      </c>
      <c r="AD181" s="132" t="s">
        <v>56</v>
      </c>
      <c r="AE181" s="132" t="s">
        <v>56</v>
      </c>
      <c r="AF181" s="132" t="s">
        <v>56</v>
      </c>
      <c r="AG181" s="132" t="s">
        <v>56</v>
      </c>
      <c r="AH181" s="132" t="s">
        <v>56</v>
      </c>
      <c r="AI181" s="132" t="s">
        <v>56</v>
      </c>
      <c r="AJ181" s="132" t="s">
        <v>56</v>
      </c>
      <c r="AK181" s="132" t="s">
        <v>56</v>
      </c>
      <c r="AL181" s="132" t="s">
        <v>56</v>
      </c>
      <c r="AM181" s="132" t="s">
        <v>56</v>
      </c>
      <c r="AN181" s="132" t="s">
        <v>56</v>
      </c>
      <c r="AO181" s="133" t="s">
        <v>56</v>
      </c>
    </row>
    <row r="182" spans="1:41" ht="15" customHeight="1" x14ac:dyDescent="0.35">
      <c r="A182" s="172" t="s">
        <v>29</v>
      </c>
      <c r="B182" s="195">
        <v>5220</v>
      </c>
      <c r="C182" s="195">
        <v>4734</v>
      </c>
      <c r="D182" s="174">
        <v>5499</v>
      </c>
      <c r="E182" s="174">
        <v>5902</v>
      </c>
      <c r="F182" s="174">
        <v>5812</v>
      </c>
      <c r="G182" s="174">
        <v>5368</v>
      </c>
      <c r="H182" s="174">
        <v>5618</v>
      </c>
      <c r="I182" s="174">
        <v>5368</v>
      </c>
      <c r="J182" s="174">
        <v>5711</v>
      </c>
      <c r="K182" s="174">
        <v>6308</v>
      </c>
      <c r="L182" s="174">
        <v>5296</v>
      </c>
      <c r="M182" s="174">
        <v>5332</v>
      </c>
      <c r="N182" s="174">
        <f t="shared" si="107"/>
        <v>5514</v>
      </c>
      <c r="O182" s="174">
        <v>4482</v>
      </c>
      <c r="P182" s="174">
        <v>2845</v>
      </c>
      <c r="Q182" s="174">
        <v>4922</v>
      </c>
      <c r="R182" s="174">
        <v>5656</v>
      </c>
      <c r="S182" s="174">
        <v>5496</v>
      </c>
      <c r="T182" s="174">
        <v>5343</v>
      </c>
      <c r="U182" s="174">
        <v>5787</v>
      </c>
      <c r="V182" s="174">
        <v>5688</v>
      </c>
      <c r="W182" s="174">
        <v>4920</v>
      </c>
      <c r="X182" s="174">
        <v>4918</v>
      </c>
      <c r="Y182" s="174">
        <v>5692</v>
      </c>
      <c r="Z182" s="174">
        <v>5436</v>
      </c>
      <c r="AA182" s="174">
        <v>6298</v>
      </c>
      <c r="AB182" s="176">
        <f t="shared" ref="AB182:AB184" si="118">SUM(O182:AA182)/13</f>
        <v>5191</v>
      </c>
      <c r="AC182" s="132">
        <f>(O182-D182)/D182</f>
        <v>-0.18494271685761046</v>
      </c>
      <c r="AD182" s="132">
        <f t="shared" si="109"/>
        <v>-0.51796001355472721</v>
      </c>
      <c r="AE182" s="132">
        <f t="shared" si="110"/>
        <v>-0.15313145216792842</v>
      </c>
      <c r="AF182" s="132">
        <f t="shared" si="111"/>
        <v>5.3651266766020868E-2</v>
      </c>
      <c r="AG182" s="132">
        <f t="shared" si="112"/>
        <v>-2.1715913136347454E-2</v>
      </c>
      <c r="AH182" s="126">
        <f t="shared" si="113"/>
        <v>-4.6572280178837555E-3</v>
      </c>
      <c r="AI182" s="132">
        <f t="shared" si="114"/>
        <v>1.3307651899842409E-2</v>
      </c>
      <c r="AJ182" s="132">
        <f t="shared" si="115"/>
        <v>-9.8287888395688014E-2</v>
      </c>
      <c r="AK182" s="132">
        <f t="shared" ref="AK182" si="119">(W182-L182)/L182</f>
        <v>-7.0996978851963752E-2</v>
      </c>
      <c r="AL182" s="132">
        <f t="shared" ref="AL182" si="120">(X182-M182)/M182</f>
        <v>-7.7644411102775687E-2</v>
      </c>
      <c r="AM182" s="132">
        <f>(Y182-B182)/B182</f>
        <v>9.0421455938697312E-2</v>
      </c>
      <c r="AN182" s="132">
        <f>(Z182-C182)/C182</f>
        <v>0.14828897338403041</v>
      </c>
      <c r="AO182" s="133">
        <f>(AA182-D182)/D182</f>
        <v>0.14529914529914531</v>
      </c>
    </row>
    <row r="183" spans="1:41" ht="15" customHeight="1" x14ac:dyDescent="0.35">
      <c r="A183" s="172" t="s">
        <v>42</v>
      </c>
      <c r="B183" s="196">
        <v>0</v>
      </c>
      <c r="C183" s="196">
        <v>0</v>
      </c>
      <c r="D183" s="126">
        <v>0</v>
      </c>
      <c r="E183" s="126">
        <v>0</v>
      </c>
      <c r="F183" s="126">
        <v>0</v>
      </c>
      <c r="G183" s="126">
        <v>0</v>
      </c>
      <c r="H183" s="126">
        <v>0</v>
      </c>
      <c r="I183" s="126">
        <v>0</v>
      </c>
      <c r="J183" s="126">
        <v>0</v>
      </c>
      <c r="K183" s="126">
        <v>0</v>
      </c>
      <c r="L183" s="126">
        <v>0</v>
      </c>
      <c r="M183" s="126">
        <v>0</v>
      </c>
      <c r="N183" s="126">
        <f>((B182*B183)+(C182*C183)+(D182*D183)+(E182*E183)+(F182*F183)+(G182*G183)+(H182*H183)+(I182*I183)+(J182*J183)+(K182*K183)+(L182*L183)+(M182*M183))/SUM(B182:M182)</f>
        <v>0</v>
      </c>
      <c r="O183" s="126">
        <v>0</v>
      </c>
      <c r="P183" s="132">
        <v>5.6239015817223195E-2</v>
      </c>
      <c r="Q183" s="132">
        <v>0.19890288500609507</v>
      </c>
      <c r="R183" s="132">
        <v>0.15381895332390383</v>
      </c>
      <c r="S183" s="132">
        <v>9.0975254730713245E-2</v>
      </c>
      <c r="T183" s="132">
        <v>0.11079917649260715</v>
      </c>
      <c r="U183" s="132">
        <v>0.1033350613443926</v>
      </c>
      <c r="V183" s="132">
        <v>0.125</v>
      </c>
      <c r="W183" s="132">
        <v>0.17886178861788618</v>
      </c>
      <c r="X183" s="132">
        <v>0.20231801545343636</v>
      </c>
      <c r="Y183" s="132">
        <v>0.14827828531271961</v>
      </c>
      <c r="Z183" s="132">
        <v>0.13907284768211919</v>
      </c>
      <c r="AA183" s="132">
        <v>0.12130835185773262</v>
      </c>
      <c r="AB183" s="132">
        <f>((O182*O183)+(P182*P183)+(Q182*Q183)+(R182*R183)+(S182*S183)+(T182*T183)+(U182*U183)+(V182*V183)+(W182*W183)+(X182*X183)+(Y182*Y183)+(Z182*Z183)+(AA182*AA183))/SUM(O182:AA182)</f>
        <v>0.12816561208007943</v>
      </c>
      <c r="AC183" s="132" t="s">
        <v>56</v>
      </c>
      <c r="AD183" s="132" t="s">
        <v>56</v>
      </c>
      <c r="AE183" s="132" t="s">
        <v>56</v>
      </c>
      <c r="AF183" s="132" t="s">
        <v>56</v>
      </c>
      <c r="AG183" s="132" t="s">
        <v>56</v>
      </c>
      <c r="AH183" s="132" t="s">
        <v>56</v>
      </c>
      <c r="AI183" s="132" t="s">
        <v>56</v>
      </c>
      <c r="AJ183" s="132" t="s">
        <v>56</v>
      </c>
      <c r="AK183" s="132" t="s">
        <v>56</v>
      </c>
      <c r="AL183" s="132" t="s">
        <v>56</v>
      </c>
      <c r="AM183" s="132" t="s">
        <v>56</v>
      </c>
      <c r="AN183" s="132" t="s">
        <v>56</v>
      </c>
      <c r="AO183" s="133" t="s">
        <v>56</v>
      </c>
    </row>
    <row r="184" spans="1:41" ht="15" customHeight="1" x14ac:dyDescent="0.35">
      <c r="A184" s="249" t="s">
        <v>31</v>
      </c>
      <c r="B184" s="262">
        <v>71604</v>
      </c>
      <c r="C184" s="262">
        <v>58883</v>
      </c>
      <c r="D184" s="251">
        <v>67718</v>
      </c>
      <c r="E184" s="251">
        <v>126859</v>
      </c>
      <c r="F184" s="251">
        <v>82282</v>
      </c>
      <c r="G184" s="251">
        <v>73653</v>
      </c>
      <c r="H184" s="251">
        <v>76885</v>
      </c>
      <c r="I184" s="251">
        <v>71334</v>
      </c>
      <c r="J184" s="251">
        <v>76181</v>
      </c>
      <c r="K184" s="251">
        <v>101561</v>
      </c>
      <c r="L184" s="251">
        <v>93042</v>
      </c>
      <c r="M184" s="251">
        <v>75379</v>
      </c>
      <c r="N184" s="251">
        <f t="shared" si="107"/>
        <v>81281.75</v>
      </c>
      <c r="O184" s="251">
        <v>76814</v>
      </c>
      <c r="P184" s="251">
        <v>102722</v>
      </c>
      <c r="Q184" s="251">
        <v>76770</v>
      </c>
      <c r="R184" s="251">
        <v>83196</v>
      </c>
      <c r="S184" s="251">
        <v>81085</v>
      </c>
      <c r="T184" s="251">
        <v>77541</v>
      </c>
      <c r="U184" s="251">
        <v>85233</v>
      </c>
      <c r="V184" s="251">
        <v>101094</v>
      </c>
      <c r="W184" s="251">
        <v>102845</v>
      </c>
      <c r="X184" s="251">
        <v>78802</v>
      </c>
      <c r="Y184" s="251">
        <v>77139</v>
      </c>
      <c r="Z184" s="251">
        <v>71277</v>
      </c>
      <c r="AA184" s="251">
        <v>87703</v>
      </c>
      <c r="AB184" s="252">
        <f t="shared" si="118"/>
        <v>84786.230769230766</v>
      </c>
      <c r="AC184" s="179">
        <f>(O184-D184)/D184</f>
        <v>0.13432174606456185</v>
      </c>
      <c r="AD184" s="179">
        <f t="shared" si="109"/>
        <v>-0.19026635871321704</v>
      </c>
      <c r="AE184" s="179">
        <f t="shared" si="110"/>
        <v>-6.6989134926229307E-2</v>
      </c>
      <c r="AF184" s="179">
        <f t="shared" si="111"/>
        <v>0.1295670237464869</v>
      </c>
      <c r="AG184" s="179">
        <f t="shared" si="112"/>
        <v>5.4627040384990569E-2</v>
      </c>
      <c r="AH184" s="179">
        <f t="shared" si="113"/>
        <v>8.7013205484060899E-2</v>
      </c>
      <c r="AI184" s="179">
        <f t="shared" si="114"/>
        <v>0.11882227852089104</v>
      </c>
      <c r="AJ184" s="279">
        <f t="shared" si="115"/>
        <v>-4.5982217583521237E-3</v>
      </c>
      <c r="AK184" s="179">
        <f t="shared" ref="AK184" si="121">(W184-L184)/L184</f>
        <v>0.10536101975451946</v>
      </c>
      <c r="AL184" s="253">
        <f t="shared" ref="AL184" si="122">(X184-M184)/M184</f>
        <v>4.5410525477918254E-2</v>
      </c>
      <c r="AM184" s="199">
        <f>(Y184-B184)/B184</f>
        <v>7.7300150829562597E-2</v>
      </c>
      <c r="AN184" s="179">
        <f>(Z184-C184)/C184</f>
        <v>0.21048519946334257</v>
      </c>
      <c r="AO184" s="253">
        <f>(AA184-D184)/D184</f>
        <v>0.29512094273309902</v>
      </c>
    </row>
    <row r="185" spans="1:41" ht="17.149999999999999" customHeight="1" x14ac:dyDescent="0.35">
      <c r="A185" s="59" t="s">
        <v>32</v>
      </c>
      <c r="B185" s="59"/>
      <c r="C185" s="59"/>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c r="AL185" s="115"/>
      <c r="AM185" s="115"/>
      <c r="AN185" s="115"/>
      <c r="AO185" s="115"/>
    </row>
    <row r="186" spans="1:41" ht="12" customHeight="1" x14ac:dyDescent="0.35">
      <c r="A186" s="104" t="s">
        <v>38</v>
      </c>
      <c r="B186" s="89"/>
      <c r="C186" s="89"/>
      <c r="D186" s="30"/>
      <c r="E186" s="30"/>
      <c r="F186" s="30"/>
      <c r="G186" s="30"/>
      <c r="H186" s="30"/>
      <c r="I186" s="30"/>
      <c r="J186" s="30"/>
      <c r="K186" s="30"/>
      <c r="L186" s="30"/>
      <c r="M186" s="30"/>
      <c r="N186" s="64"/>
      <c r="O186" s="30"/>
      <c r="P186" s="30"/>
      <c r="Q186" s="30"/>
      <c r="R186" s="30"/>
      <c r="S186" s="30"/>
      <c r="T186" s="30"/>
      <c r="U186" s="30"/>
      <c r="V186" s="30"/>
      <c r="W186" s="30"/>
      <c r="X186" s="30"/>
      <c r="Y186" s="30"/>
      <c r="Z186" s="30"/>
      <c r="AA186" s="30"/>
      <c r="AB186" s="30"/>
      <c r="AC186" s="30"/>
      <c r="AD186" s="30"/>
      <c r="AE186" s="64"/>
      <c r="AF186" s="170"/>
      <c r="AG186" s="170"/>
      <c r="AH186" s="170"/>
      <c r="AI186" s="170"/>
      <c r="AJ186" s="170"/>
      <c r="AK186" s="170"/>
      <c r="AL186" s="170"/>
      <c r="AM186" s="170"/>
      <c r="AN186" s="170"/>
      <c r="AO186" s="170"/>
    </row>
    <row r="187" spans="1:41" ht="12" customHeight="1" x14ac:dyDescent="0.35">
      <c r="A187" s="104" t="s">
        <v>33</v>
      </c>
      <c r="B187" s="89"/>
      <c r="C187" s="89"/>
      <c r="D187" s="30"/>
      <c r="E187" s="30"/>
      <c r="F187" s="30"/>
      <c r="G187" s="30"/>
      <c r="H187" s="30"/>
      <c r="I187" s="30"/>
      <c r="J187" s="30"/>
      <c r="K187" s="30"/>
      <c r="L187" s="30"/>
      <c r="M187" s="30"/>
      <c r="N187" s="64"/>
      <c r="O187" s="30"/>
      <c r="P187" s="30"/>
      <c r="Q187" s="30"/>
      <c r="R187" s="30"/>
      <c r="S187" s="30"/>
      <c r="T187" s="30"/>
      <c r="U187" s="30"/>
      <c r="V187" s="30"/>
      <c r="W187" s="30"/>
      <c r="X187" s="30"/>
      <c r="Y187" s="30"/>
      <c r="Z187" s="30"/>
      <c r="AA187" s="30"/>
      <c r="AB187" s="30"/>
      <c r="AC187" s="30"/>
      <c r="AD187" s="30"/>
      <c r="AE187" s="64"/>
      <c r="AF187" s="170"/>
      <c r="AG187" s="170"/>
      <c r="AH187" s="170"/>
      <c r="AI187" s="170"/>
      <c r="AJ187" s="170"/>
      <c r="AK187" s="170"/>
      <c r="AL187" s="170"/>
      <c r="AM187" s="170"/>
      <c r="AN187" s="170"/>
      <c r="AO187" s="170"/>
    </row>
    <row r="188" spans="1:41" ht="12" customHeight="1" x14ac:dyDescent="0.35">
      <c r="A188" s="104" t="s">
        <v>51</v>
      </c>
      <c r="B188" s="89"/>
      <c r="C188" s="89"/>
      <c r="D188" s="30"/>
      <c r="E188" s="30"/>
      <c r="F188" s="30"/>
      <c r="G188" s="30"/>
      <c r="H188" s="30"/>
      <c r="I188" s="30"/>
      <c r="J188" s="30"/>
      <c r="K188" s="30"/>
      <c r="L188" s="30"/>
      <c r="M188" s="30"/>
      <c r="N188" s="64"/>
      <c r="O188" s="30"/>
      <c r="P188" s="30"/>
      <c r="Q188" s="30"/>
      <c r="R188" s="30"/>
      <c r="S188" s="30"/>
      <c r="T188" s="30"/>
      <c r="U188" s="30"/>
      <c r="V188" s="30"/>
      <c r="W188" s="30"/>
      <c r="X188" s="30"/>
      <c r="Y188" s="30"/>
      <c r="Z188" s="30"/>
      <c r="AA188" s="30"/>
      <c r="AB188" s="30"/>
      <c r="AC188" s="30"/>
      <c r="AD188" s="30"/>
      <c r="AE188" s="64"/>
      <c r="AF188" s="170"/>
      <c r="AG188" s="170"/>
      <c r="AH188" s="170"/>
      <c r="AI188" s="170"/>
      <c r="AJ188" s="170"/>
      <c r="AK188" s="170"/>
      <c r="AL188" s="170"/>
      <c r="AM188" s="170"/>
      <c r="AN188" s="170"/>
      <c r="AO188" s="170"/>
    </row>
    <row r="189" spans="1:41" ht="12" customHeight="1" x14ac:dyDescent="0.35">
      <c r="A189" s="285" t="s">
        <v>136</v>
      </c>
      <c r="B189" s="285"/>
      <c r="C189" s="285"/>
      <c r="D189" s="285"/>
      <c r="E189" s="30"/>
      <c r="F189" s="30"/>
      <c r="G189" s="30"/>
      <c r="H189" s="30"/>
      <c r="I189" s="30"/>
      <c r="J189" s="30"/>
      <c r="K189" s="30"/>
      <c r="L189" s="30"/>
      <c r="M189" s="30"/>
      <c r="N189" s="64"/>
      <c r="O189" s="30"/>
      <c r="P189" s="30"/>
      <c r="Q189" s="30"/>
      <c r="R189" s="30"/>
      <c r="S189" s="30"/>
      <c r="T189" s="30"/>
      <c r="U189" s="30"/>
      <c r="V189" s="30"/>
      <c r="W189" s="30"/>
      <c r="X189" s="30"/>
      <c r="Y189" s="30"/>
      <c r="Z189" s="30"/>
      <c r="AA189" s="30"/>
      <c r="AB189" s="30"/>
      <c r="AC189" s="30"/>
      <c r="AD189" s="30"/>
      <c r="AE189" s="64"/>
      <c r="AF189" s="170"/>
      <c r="AG189" s="170"/>
      <c r="AH189" s="170"/>
      <c r="AI189" s="170"/>
      <c r="AJ189" s="170"/>
      <c r="AK189" s="170"/>
      <c r="AL189" s="170"/>
      <c r="AM189" s="170"/>
      <c r="AN189" s="170"/>
      <c r="AO189" s="170"/>
    </row>
    <row r="190" spans="1:41" ht="12" customHeight="1" x14ac:dyDescent="0.35">
      <c r="A190" s="180" t="s">
        <v>57</v>
      </c>
      <c r="B190" s="181"/>
      <c r="C190" s="181"/>
      <c r="D190" s="181"/>
      <c r="E190" s="181"/>
      <c r="F190" s="181"/>
      <c r="G190" s="181"/>
      <c r="H190" s="182"/>
      <c r="I190" s="182"/>
      <c r="J190" s="182"/>
      <c r="K190" s="182"/>
      <c r="L190" s="182"/>
      <c r="M190" s="182"/>
      <c r="N190" s="63"/>
      <c r="O190" s="182"/>
      <c r="P190" s="182"/>
      <c r="Q190" s="182"/>
      <c r="R190" s="182"/>
      <c r="S190" s="182"/>
      <c r="T190" s="182"/>
      <c r="U190" s="182"/>
      <c r="V190" s="182"/>
      <c r="W190" s="182"/>
      <c r="X190" s="182"/>
      <c r="Y190" s="182"/>
      <c r="Z190" s="182"/>
      <c r="AA190" s="182"/>
      <c r="AB190" s="182"/>
      <c r="AC190" s="182"/>
      <c r="AD190" s="182"/>
      <c r="AE190" s="64"/>
      <c r="AF190" s="183"/>
      <c r="AG190" s="183"/>
      <c r="AH190" s="183"/>
      <c r="AI190" s="183"/>
      <c r="AJ190" s="183"/>
      <c r="AK190" s="183"/>
      <c r="AL190" s="183"/>
      <c r="AM190" s="183"/>
      <c r="AN190" s="183"/>
      <c r="AO190" s="183"/>
    </row>
    <row r="191" spans="1:41" ht="12" customHeight="1" x14ac:dyDescent="0.35">
      <c r="A191" s="89" t="s">
        <v>242</v>
      </c>
      <c r="B191" s="89"/>
      <c r="C191" s="89"/>
      <c r="D191" s="30"/>
      <c r="E191" s="30"/>
      <c r="F191" s="30"/>
      <c r="G191" s="30"/>
      <c r="H191" s="30"/>
      <c r="I191" s="30"/>
      <c r="J191" s="30"/>
      <c r="K191" s="30"/>
      <c r="L191" s="30"/>
      <c r="M191" s="30"/>
      <c r="N191" s="64"/>
      <c r="O191" s="30"/>
      <c r="P191" s="30"/>
      <c r="Q191" s="30"/>
      <c r="R191" s="30"/>
      <c r="S191" s="30"/>
      <c r="T191" s="30"/>
      <c r="U191" s="30"/>
      <c r="V191" s="30"/>
      <c r="W191" s="30"/>
      <c r="X191" s="30"/>
      <c r="Y191" s="64"/>
      <c r="Z191" s="170"/>
      <c r="AA191" s="170"/>
      <c r="AB191" s="170"/>
      <c r="AC191" s="170"/>
      <c r="AD191" s="170"/>
      <c r="AE191" s="170"/>
      <c r="AF191" s="170"/>
      <c r="AG191" s="170"/>
      <c r="AH191" s="170"/>
      <c r="AI191" s="170"/>
      <c r="AJ191" s="170"/>
      <c r="AK191" s="41"/>
      <c r="AL191" s="41"/>
      <c r="AM191" s="41"/>
      <c r="AN191" s="41"/>
      <c r="AO191" s="41"/>
    </row>
    <row r="192" spans="1:41" ht="12" customHeight="1" x14ac:dyDescent="0.35">
      <c r="A192" s="180" t="s">
        <v>55</v>
      </c>
      <c r="B192" s="89"/>
      <c r="C192" s="89"/>
      <c r="D192" s="30"/>
      <c r="E192" s="30"/>
      <c r="F192" s="30"/>
      <c r="G192" s="30"/>
      <c r="H192" s="30"/>
      <c r="I192" s="30"/>
      <c r="J192" s="30"/>
      <c r="K192" s="30"/>
      <c r="L192" s="30"/>
      <c r="M192" s="30"/>
      <c r="N192" s="64"/>
      <c r="O192" s="30"/>
      <c r="P192" s="30"/>
      <c r="Q192" s="30"/>
      <c r="R192" s="30"/>
      <c r="S192" s="30"/>
      <c r="T192" s="30"/>
      <c r="U192" s="30"/>
      <c r="V192" s="30"/>
      <c r="W192" s="30"/>
      <c r="X192" s="30"/>
      <c r="Y192" s="30"/>
      <c r="Z192" s="30"/>
      <c r="AA192" s="30"/>
      <c r="AB192" s="30"/>
      <c r="AC192" s="30"/>
      <c r="AD192" s="30"/>
      <c r="AE192" s="64"/>
      <c r="AF192" s="170"/>
      <c r="AG192" s="170"/>
      <c r="AH192" s="170"/>
      <c r="AI192" s="170"/>
      <c r="AJ192" s="170"/>
      <c r="AK192" s="170"/>
      <c r="AL192" s="170"/>
      <c r="AM192" s="170"/>
      <c r="AN192" s="170"/>
      <c r="AO192" s="170"/>
    </row>
    <row r="193" spans="1:41" ht="12" customHeight="1" x14ac:dyDescent="0.35">
      <c r="A193" s="89" t="s">
        <v>243</v>
      </c>
      <c r="B193" s="89"/>
      <c r="C193" s="89"/>
      <c r="D193" s="30"/>
      <c r="E193" s="30"/>
      <c r="F193" s="30"/>
      <c r="G193" s="30"/>
      <c r="H193" s="30"/>
      <c r="I193" s="30"/>
      <c r="J193" s="30"/>
      <c r="K193" s="30"/>
      <c r="L193" s="30"/>
      <c r="M193" s="30"/>
      <c r="N193" s="63"/>
      <c r="O193" s="30"/>
      <c r="P193" s="30"/>
      <c r="Q193" s="30"/>
      <c r="R193" s="30"/>
      <c r="S193" s="30"/>
      <c r="T193" s="30"/>
      <c r="U193" s="30"/>
      <c r="V193" s="30"/>
      <c r="W193" s="30"/>
      <c r="X193" s="30"/>
      <c r="Y193" s="30"/>
      <c r="Z193" s="30"/>
      <c r="AA193" s="30"/>
      <c r="AB193" s="30"/>
      <c r="AC193" s="30"/>
      <c r="AD193" s="30"/>
      <c r="AE193" s="64"/>
      <c r="AF193" s="31"/>
      <c r="AG193" s="31"/>
      <c r="AH193" s="31"/>
      <c r="AI193" s="31"/>
      <c r="AJ193" s="31"/>
      <c r="AK193" s="31"/>
      <c r="AL193" s="31"/>
      <c r="AM193" s="31"/>
      <c r="AN193" s="31"/>
      <c r="AO193" s="31"/>
    </row>
    <row r="194" spans="1:41" ht="12" customHeight="1" x14ac:dyDescent="0.35">
      <c r="A194" s="59" t="s">
        <v>35</v>
      </c>
      <c r="B194" s="89"/>
      <c r="C194" s="89"/>
      <c r="D194" s="30"/>
      <c r="E194" s="30"/>
      <c r="F194" s="30"/>
      <c r="G194" s="30"/>
      <c r="H194" s="30"/>
      <c r="I194" s="30"/>
      <c r="J194" s="30"/>
      <c r="K194" s="30"/>
      <c r="L194" s="30"/>
      <c r="M194" s="30"/>
      <c r="N194" s="63"/>
      <c r="O194" s="30"/>
      <c r="P194" s="30"/>
      <c r="Q194" s="30"/>
      <c r="R194" s="30"/>
      <c r="S194" s="30"/>
      <c r="T194" s="30"/>
      <c r="U194" s="30"/>
      <c r="V194" s="30"/>
      <c r="W194" s="30"/>
      <c r="X194" s="30"/>
      <c r="Y194" s="30"/>
      <c r="Z194" s="30"/>
      <c r="AA194" s="30"/>
      <c r="AB194" s="30"/>
      <c r="AC194" s="30"/>
      <c r="AD194" s="30"/>
      <c r="AE194" s="64"/>
      <c r="AF194" s="31"/>
      <c r="AG194" s="31"/>
      <c r="AH194" s="31"/>
      <c r="AI194" s="31"/>
      <c r="AJ194" s="31"/>
      <c r="AK194" s="31"/>
      <c r="AL194" s="31"/>
      <c r="AM194" s="31"/>
      <c r="AN194" s="31"/>
      <c r="AO194" s="31"/>
    </row>
    <row r="195" spans="1:41" ht="30" customHeight="1" x14ac:dyDescent="0.35">
      <c r="A195" s="66" t="s">
        <v>244</v>
      </c>
      <c r="B195" s="89"/>
      <c r="C195" s="89"/>
      <c r="D195" s="30"/>
      <c r="E195" s="30"/>
      <c r="F195" s="30"/>
      <c r="G195" s="30"/>
      <c r="H195" s="30"/>
      <c r="I195" s="30"/>
      <c r="J195" s="30"/>
      <c r="K195" s="30"/>
      <c r="L195" s="30"/>
      <c r="M195" s="30"/>
      <c r="N195" s="63"/>
      <c r="O195" s="30"/>
      <c r="P195" s="30"/>
      <c r="Q195" s="30"/>
      <c r="R195" s="30"/>
      <c r="S195" s="30"/>
      <c r="T195" s="30"/>
      <c r="U195" s="30"/>
      <c r="V195" s="30"/>
      <c r="W195" s="30"/>
      <c r="X195" s="30"/>
      <c r="Y195" s="30"/>
      <c r="Z195" s="30"/>
      <c r="AA195" s="30"/>
      <c r="AB195" s="30"/>
      <c r="AC195" s="30"/>
      <c r="AD195" s="30"/>
      <c r="AE195" s="64"/>
      <c r="AF195" s="31"/>
      <c r="AG195" s="31"/>
      <c r="AH195" s="31"/>
      <c r="AI195" s="31"/>
      <c r="AJ195" s="31"/>
      <c r="AK195" s="31"/>
      <c r="AL195" s="31"/>
      <c r="AM195" s="31"/>
      <c r="AN195" s="31"/>
      <c r="AO195" s="31"/>
    </row>
    <row r="196" spans="1:41" x14ac:dyDescent="0.35">
      <c r="A196" s="185" t="s">
        <v>39</v>
      </c>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row>
  </sheetData>
  <mergeCells count="40">
    <mergeCell ref="O4:AB4"/>
    <mergeCell ref="B64:N64"/>
    <mergeCell ref="B4:N4"/>
    <mergeCell ref="B24:N24"/>
    <mergeCell ref="B44:N44"/>
    <mergeCell ref="O24:AB24"/>
    <mergeCell ref="O44:AB44"/>
    <mergeCell ref="O64:AB64"/>
    <mergeCell ref="A16:D16"/>
    <mergeCell ref="A36:D36"/>
    <mergeCell ref="A56:D56"/>
    <mergeCell ref="O178:AB178"/>
    <mergeCell ref="B140:N140"/>
    <mergeCell ref="B83:N83"/>
    <mergeCell ref="B102:N102"/>
    <mergeCell ref="B121:N121"/>
    <mergeCell ref="A170:D170"/>
    <mergeCell ref="O83:AB83"/>
    <mergeCell ref="O102:AB102"/>
    <mergeCell ref="O121:AB121"/>
    <mergeCell ref="O140:AB140"/>
    <mergeCell ref="O159:AB159"/>
    <mergeCell ref="AC178:AO178"/>
    <mergeCell ref="AC159:AO159"/>
    <mergeCell ref="AC140:AO140"/>
    <mergeCell ref="AC121:AO121"/>
    <mergeCell ref="AC4:AO4"/>
    <mergeCell ref="AC102:AO102"/>
    <mergeCell ref="AC83:AO83"/>
    <mergeCell ref="AC64:AO64"/>
    <mergeCell ref="AC44:AO44"/>
    <mergeCell ref="AC24:AO24"/>
    <mergeCell ref="A189:D189"/>
    <mergeCell ref="A75:D75"/>
    <mergeCell ref="A94:D94"/>
    <mergeCell ref="A113:D113"/>
    <mergeCell ref="A132:D132"/>
    <mergeCell ref="A151:D151"/>
    <mergeCell ref="B159:N159"/>
    <mergeCell ref="B178:N178"/>
  </mergeCells>
  <hyperlinks>
    <hyperlink ref="A2" location="'Table of contents'!A1" display="Back to Table of conents" xr:uid="{00000000-0004-0000-0500-000000000000}"/>
    <hyperlink ref="A16" r:id="rId1" display="Refer to National Physician Database Data Release, 2018–2019 — Methodology Notes for physician specialty groupings." xr:uid="{AEDBE089-53A4-4E8D-B9DE-FABCB8A6BC89}"/>
    <hyperlink ref="A16:D16" r:id="rId2" display="Refer to National Physician Database Data Release, 2019–2020 — Methodology Notes for physician specialty groupings." xr:uid="{DE5296E6-2CB2-48D2-BC08-1ED140F2C0F6}"/>
    <hyperlink ref="A36" r:id="rId3" display="Refer to National Physician Database Data Release, 2018–2019 — Methodology Notes for physician specialty groupings." xr:uid="{A1A29709-FAD3-420E-93CA-629FDA01E619}"/>
    <hyperlink ref="A36:D36" r:id="rId4" display="Refer to National Physician Database Data Release, 2019–2020 — Methodology Notes for physician specialty groupings." xr:uid="{CC2A6A93-17F8-49D0-AD2D-4855DECB0768}"/>
    <hyperlink ref="A56" r:id="rId5" display="Refer to National Physician Database Data Release, 2018–2019 — Methodology Notes for physician specialty groupings." xr:uid="{610B5C77-CEF9-4A62-A0F0-C63C29E7C158}"/>
    <hyperlink ref="A56:D56" r:id="rId6" display="Refer to National Physician Database Data Release, 2019–2020 — Methodology Notes for physician specialty groupings." xr:uid="{3FD28F0C-FDC8-4C94-93AD-3762066FF126}"/>
    <hyperlink ref="A75" r:id="rId7" display="Refer to National Physician Database Data Release, 2018–2019 — Methodology Notes for physician specialty groupings." xr:uid="{9C46570B-FD60-4D05-A7DF-62836E3D8C8F}"/>
    <hyperlink ref="A75:D75" r:id="rId8" display="Refer to National Physician Database Data Release, 2019–2020 — Methodology Notes for physician specialty groupings." xr:uid="{B25E1250-3046-435B-B00B-27F65CB9829F}"/>
    <hyperlink ref="A94" r:id="rId9" display="Refer to National Physician Database Data Release, 2018–2019 — Methodology Notes for physician specialty groupings." xr:uid="{C83D1A23-58D2-4AD8-B9B8-BC014675B603}"/>
    <hyperlink ref="A94:D94" r:id="rId10" display="Refer to National Physician Database Data Release, 2019–2020 — Methodology Notes for physician specialty groupings." xr:uid="{BDD79D7A-A8B5-44CE-B047-BE2D4695A149}"/>
    <hyperlink ref="A113" r:id="rId11" display="Refer to National Physician Database Data Release, 2018–2019 — Methodology Notes for physician specialty groupings." xr:uid="{893A6FC8-7918-48CE-A7A6-67426F3B985D}"/>
    <hyperlink ref="A113:D113" r:id="rId12" display="Refer to National Physician Database Data Release, 2019–2020 — Methodology Notes for physician specialty groupings." xr:uid="{EBE7B30E-1EE8-4C9C-9C57-C8381659FF9B}"/>
    <hyperlink ref="A132" r:id="rId13" display="Refer to National Physician Database Data Release, 2018–2019 — Methodology Notes for physician specialty groupings." xr:uid="{40A778B0-A8E7-48F4-A9F4-FBA680B29F3B}"/>
    <hyperlink ref="A132:D132" r:id="rId14" display="Refer to National Physician Database Data Release, 2019–2020 — Methodology Notes for physician specialty groupings." xr:uid="{5B06BF4D-2D2D-4571-B70C-D787B8C7BAD8}"/>
    <hyperlink ref="A151" r:id="rId15" display="Refer to National Physician Database Data Release, 2018–2019 — Methodology Notes for physician specialty groupings." xr:uid="{1D8A14B7-0D4C-4DF9-8D00-42B94044B7C7}"/>
    <hyperlink ref="A151:D151" r:id="rId16" display="Refer to National Physician Database Data Release, 2019–2020 — Methodology Notes for physician specialty groupings." xr:uid="{8B59C667-FD7A-4063-9006-EF80BBE2E5CE}"/>
    <hyperlink ref="A170" r:id="rId17" display="Refer to National Physician Database Data Release, 2018–2019 — Methodology Notes for physician specialty groupings." xr:uid="{9335084B-63B7-4D74-B2A5-CC76F7D69D4C}"/>
    <hyperlink ref="A170:D170" r:id="rId18" display="Refer to National Physician Database Data Release, 2019–2020 — Methodology Notes for physician specialty groupings." xr:uid="{C359AD6D-03F5-407F-91F0-6E10E50EBDA5}"/>
    <hyperlink ref="A189" r:id="rId19" display="Refer to National Physician Database Data Release, 2018–2019 — Methodology Notes for physician specialty groupings." xr:uid="{251A47A0-901B-4F93-8D8A-453FDDA5F770}"/>
    <hyperlink ref="A189:D189" r:id="rId20" display="Refer to National Physician Database Data Release, 2019–2020 — Methodology Notes for physician specialty groupings." xr:uid="{83D70B4A-41E4-49E7-AC5C-58DF991F653F}"/>
  </hyperlinks>
  <pageMargins left="0.75" right="0.75" top="0.75" bottom="0.75" header="0.3" footer="0.3"/>
  <pageSetup scale="16" fitToHeight="0" orientation="landscape" r:id="rId21"/>
  <headerFooter>
    <oddFooter>&amp;L&amp;9© 2021 CIHI&amp;R&amp;9&amp;P</oddFooter>
  </headerFooter>
  <ignoredErrors>
    <ignoredError sqref="AB27:AB28 AB7:AB9 AB47:AB49 N47:N49 N27:N28 N7:N9" formula="1"/>
    <ignoredError sqref="AP145:XFD146 AP143:XFD143 AP144:XFD144 AP161:XFD161 AP165:XFD165 AP162:XFD164 AP180:XFD180 AP184:XFD184 AP181:XFD183 AB180:AO180 AB184:AO184 AC181:AO183 AB161:AO161 AB165:AO165 AC162:AO164 N180 N184 N161 N165 N142:AO142 N146:AO146 O143:AA145 AC143:AO145 N123:AO123 N127:AO127 O124:AA126 AC124:AO126 N104:AO104 N108:AO108 O105:AA107 AC105:AO107 N85 AB85:AO85 AB89:AO89 AC86:AO88 AB66:AO66 AB70:AO70 AC67:AO69 N66 N70 N89" unlockedFormula="1"/>
    <ignoredError sqref="AB181:AB183 AB162:AB164 N181:N183 N162:N164 N143:N145 AB143:AB145 N124:N126 AB124:AB126 N105:N107 AB105:AB107 AB86:AB88 AB67:AB69 N67:N69 N86:N88" formula="1" unlockedFormula="1"/>
  </ignoredErrors>
  <tableParts count="10">
    <tablePart r:id="rId22"/>
    <tablePart r:id="rId23"/>
    <tablePart r:id="rId24"/>
    <tablePart r:id="rId25"/>
    <tablePart r:id="rId26"/>
    <tablePart r:id="rId27"/>
    <tablePart r:id="rId28"/>
    <tablePart r:id="rId29"/>
    <tablePart r:id="rId30"/>
    <tablePart r:id="rId3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U208"/>
  <sheetViews>
    <sheetView showGridLines="0" zoomScaleNormal="100" zoomScaleSheetLayoutView="100" workbookViewId="0">
      <pane xSplit="1" topLeftCell="B1" activePane="topRight" state="frozen"/>
      <selection pane="topRight"/>
    </sheetView>
  </sheetViews>
  <sheetFormatPr defaultColWidth="0" defaultRowHeight="14.15" zeroHeight="1" x14ac:dyDescent="0.35"/>
  <cols>
    <col min="1" max="1" width="47.85546875" style="65" customWidth="1"/>
    <col min="2" max="13" width="15.640625" style="65" customWidth="1"/>
    <col min="14" max="14" width="15.640625" style="86" customWidth="1"/>
    <col min="15" max="24" width="15.640625" style="65" customWidth="1"/>
    <col min="25" max="25" width="15.640625" style="86" customWidth="1"/>
    <col min="26" max="29" width="15.640625" style="65" customWidth="1"/>
    <col min="30" max="33" width="12.640625" style="65" customWidth="1"/>
    <col min="34" max="34" width="15.640625" style="65" customWidth="1"/>
    <col min="35" max="35" width="18.640625" style="65" customWidth="1"/>
    <col min="36" max="36" width="18.640625" style="86" customWidth="1"/>
    <col min="37" max="38" width="18.640625" customWidth="1"/>
    <col min="39" max="41" width="15.640625" customWidth="1"/>
    <col min="42" max="73" width="0" hidden="1" customWidth="1"/>
    <col min="74" max="16384" width="11.640625" hidden="1"/>
  </cols>
  <sheetData>
    <row r="1" spans="1:41" hidden="1" x14ac:dyDescent="0.35">
      <c r="A1" s="114" t="s">
        <v>150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5"/>
      <c r="AL1" s="5"/>
      <c r="AM1" s="5"/>
      <c r="AN1" s="5"/>
      <c r="AO1" s="5"/>
    </row>
    <row r="2" spans="1:41" ht="24" customHeight="1" x14ac:dyDescent="0.35">
      <c r="A2" s="17" t="s">
        <v>27</v>
      </c>
      <c r="B2" s="17"/>
      <c r="C2" s="17"/>
    </row>
    <row r="3" spans="1:41" ht="20.25" customHeight="1" x14ac:dyDescent="0.35">
      <c r="A3" s="232" t="s">
        <v>211</v>
      </c>
      <c r="B3" s="58"/>
      <c r="C3" s="58"/>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41"/>
      <c r="AL3" s="41"/>
      <c r="AM3" s="41"/>
      <c r="AN3" s="41"/>
      <c r="AO3" s="41"/>
    </row>
    <row r="4" spans="1:41" ht="15" customHeight="1" x14ac:dyDescent="0.35">
      <c r="A4" s="139"/>
      <c r="B4" s="286" t="s">
        <v>53</v>
      </c>
      <c r="C4" s="287"/>
      <c r="D4" s="287"/>
      <c r="E4" s="287"/>
      <c r="F4" s="287"/>
      <c r="G4" s="287"/>
      <c r="H4" s="287"/>
      <c r="I4" s="287"/>
      <c r="J4" s="287"/>
      <c r="K4" s="287"/>
      <c r="L4" s="287"/>
      <c r="M4" s="287"/>
      <c r="N4" s="288"/>
      <c r="O4" s="286" t="s">
        <v>54</v>
      </c>
      <c r="P4" s="287"/>
      <c r="Q4" s="287"/>
      <c r="R4" s="287"/>
      <c r="S4" s="287"/>
      <c r="T4" s="287"/>
      <c r="U4" s="287"/>
      <c r="V4" s="287"/>
      <c r="W4" s="287"/>
      <c r="X4" s="287"/>
      <c r="Y4" s="287"/>
      <c r="Z4" s="287"/>
      <c r="AA4" s="287"/>
      <c r="AB4" s="288"/>
      <c r="AC4" s="293" t="s">
        <v>60</v>
      </c>
      <c r="AD4" s="291"/>
      <c r="AE4" s="291"/>
      <c r="AF4" s="291"/>
      <c r="AG4" s="291"/>
      <c r="AH4" s="291"/>
      <c r="AI4" s="291"/>
      <c r="AJ4" s="291"/>
      <c r="AK4" s="291"/>
      <c r="AL4" s="291"/>
      <c r="AM4" s="291"/>
      <c r="AN4" s="291"/>
      <c r="AO4" s="291"/>
    </row>
    <row r="5" spans="1:41" ht="44.15" customHeight="1" x14ac:dyDescent="0.35">
      <c r="A5" s="117" t="s">
        <v>28</v>
      </c>
      <c r="B5" s="55" t="s">
        <v>157</v>
      </c>
      <c r="C5" s="55" t="s">
        <v>158</v>
      </c>
      <c r="D5" s="55" t="s">
        <v>159</v>
      </c>
      <c r="E5" s="55" t="s">
        <v>160</v>
      </c>
      <c r="F5" s="55" t="s">
        <v>161</v>
      </c>
      <c r="G5" s="55" t="s">
        <v>162</v>
      </c>
      <c r="H5" s="55" t="s">
        <v>163</v>
      </c>
      <c r="I5" s="55" t="s">
        <v>164</v>
      </c>
      <c r="J5" s="55" t="s">
        <v>165</v>
      </c>
      <c r="K5" s="55" t="s">
        <v>166</v>
      </c>
      <c r="L5" s="55" t="s">
        <v>167</v>
      </c>
      <c r="M5" s="55" t="s">
        <v>168</v>
      </c>
      <c r="N5" s="55" t="s">
        <v>153</v>
      </c>
      <c r="O5" s="55" t="s">
        <v>169</v>
      </c>
      <c r="P5" s="55" t="s">
        <v>170</v>
      </c>
      <c r="Q5" s="55" t="s">
        <v>171</v>
      </c>
      <c r="R5" s="55" t="s">
        <v>172</v>
      </c>
      <c r="S5" s="55" t="s">
        <v>173</v>
      </c>
      <c r="T5" s="55" t="s">
        <v>174</v>
      </c>
      <c r="U5" s="55" t="s">
        <v>175</v>
      </c>
      <c r="V5" s="55" t="s">
        <v>176</v>
      </c>
      <c r="W5" s="55" t="s">
        <v>177</v>
      </c>
      <c r="X5" s="55" t="s">
        <v>178</v>
      </c>
      <c r="Y5" s="55" t="s">
        <v>179</v>
      </c>
      <c r="Z5" s="55" t="s">
        <v>180</v>
      </c>
      <c r="AA5" s="55" t="s">
        <v>181</v>
      </c>
      <c r="AB5" s="55" t="s">
        <v>154</v>
      </c>
      <c r="AC5" s="55" t="s">
        <v>61</v>
      </c>
      <c r="AD5" s="55" t="s">
        <v>62</v>
      </c>
      <c r="AE5" s="55" t="s">
        <v>63</v>
      </c>
      <c r="AF5" s="55" t="s">
        <v>64</v>
      </c>
      <c r="AG5" s="55" t="s">
        <v>65</v>
      </c>
      <c r="AH5" s="55" t="s">
        <v>66</v>
      </c>
      <c r="AI5" s="55" t="s">
        <v>67</v>
      </c>
      <c r="AJ5" s="55" t="s">
        <v>68</v>
      </c>
      <c r="AK5" s="55" t="s">
        <v>69</v>
      </c>
      <c r="AL5" s="55" t="s">
        <v>70</v>
      </c>
      <c r="AM5" s="55" t="s">
        <v>71</v>
      </c>
      <c r="AN5" s="55" t="s">
        <v>72</v>
      </c>
      <c r="AO5" s="143" t="s">
        <v>73</v>
      </c>
    </row>
    <row r="6" spans="1:41" ht="15" customHeight="1" x14ac:dyDescent="0.35">
      <c r="A6" s="118" t="s">
        <v>40</v>
      </c>
      <c r="B6" s="128">
        <v>420586</v>
      </c>
      <c r="C6" s="128">
        <v>351119</v>
      </c>
      <c r="D6" s="120">
        <v>414193</v>
      </c>
      <c r="E6" s="120">
        <v>421895</v>
      </c>
      <c r="F6" s="120">
        <v>421532</v>
      </c>
      <c r="G6" s="120">
        <v>375063</v>
      </c>
      <c r="H6" s="120">
        <v>395730</v>
      </c>
      <c r="I6" s="120">
        <v>377324</v>
      </c>
      <c r="J6" s="120">
        <v>385941</v>
      </c>
      <c r="K6" s="120">
        <v>413899</v>
      </c>
      <c r="L6" s="120">
        <v>383543</v>
      </c>
      <c r="M6" s="120">
        <v>372889</v>
      </c>
      <c r="N6" s="120">
        <f>SUM(B6:M6)/12</f>
        <v>394476.16666666669</v>
      </c>
      <c r="O6" s="120">
        <v>390977</v>
      </c>
      <c r="P6" s="120">
        <v>182211</v>
      </c>
      <c r="Q6" s="120">
        <v>142868</v>
      </c>
      <c r="R6" s="120">
        <v>162813</v>
      </c>
      <c r="S6" s="120">
        <v>390795</v>
      </c>
      <c r="T6" s="120">
        <v>369712</v>
      </c>
      <c r="U6" s="120">
        <v>394229</v>
      </c>
      <c r="V6" s="120">
        <v>396669</v>
      </c>
      <c r="W6" s="120">
        <v>373577</v>
      </c>
      <c r="X6" s="120">
        <v>361169</v>
      </c>
      <c r="Y6" s="120">
        <v>359765</v>
      </c>
      <c r="Z6" s="120">
        <v>330451</v>
      </c>
      <c r="AA6" s="120">
        <v>399472</v>
      </c>
      <c r="AB6" s="121">
        <f>SUM(O6:AA6)/13</f>
        <v>327285.23076923075</v>
      </c>
      <c r="AC6" s="122">
        <f>(O6-D6)/D6</f>
        <v>-5.6051164553722541E-2</v>
      </c>
      <c r="AD6" s="122">
        <f t="shared" ref="AD6:AL6" si="0">(P6-E6)/E6</f>
        <v>-0.56811291909124306</v>
      </c>
      <c r="AE6" s="122">
        <f t="shared" si="0"/>
        <v>-0.66107436683336018</v>
      </c>
      <c r="AF6" s="122">
        <f t="shared" si="0"/>
        <v>-0.56590492797210068</v>
      </c>
      <c r="AG6" s="122">
        <f t="shared" si="0"/>
        <v>-1.2470623910241832E-2</v>
      </c>
      <c r="AH6" s="122">
        <f t="shared" si="0"/>
        <v>-2.0173643871049814E-2</v>
      </c>
      <c r="AI6" s="122">
        <f t="shared" si="0"/>
        <v>2.1474785005998327E-2</v>
      </c>
      <c r="AJ6" s="122">
        <f t="shared" si="0"/>
        <v>-4.1628513236320941E-2</v>
      </c>
      <c r="AK6" s="122">
        <f t="shared" si="0"/>
        <v>-2.5984048724654079E-2</v>
      </c>
      <c r="AL6" s="122">
        <f t="shared" si="0"/>
        <v>-3.1430264770481296E-2</v>
      </c>
      <c r="AM6" s="123">
        <f>(Y6-B6)/B6</f>
        <v>-0.14461013918675372</v>
      </c>
      <c r="AN6" s="123">
        <f>(Z6-C6)/C6</f>
        <v>-5.8863234402011855E-2</v>
      </c>
      <c r="AO6" s="123">
        <f>(AA6-D6)/D6</f>
        <v>-3.5541402196560538E-2</v>
      </c>
    </row>
    <row r="7" spans="1:41" ht="15" customHeight="1" x14ac:dyDescent="0.35">
      <c r="A7" s="118" t="s">
        <v>41</v>
      </c>
      <c r="B7" s="129">
        <v>0</v>
      </c>
      <c r="C7" s="129">
        <v>0</v>
      </c>
      <c r="D7" s="131">
        <v>0</v>
      </c>
      <c r="E7" s="131">
        <v>0</v>
      </c>
      <c r="F7" s="131">
        <v>0</v>
      </c>
      <c r="G7" s="131">
        <v>0</v>
      </c>
      <c r="H7" s="131">
        <v>0</v>
      </c>
      <c r="I7" s="131">
        <v>0</v>
      </c>
      <c r="J7" s="131">
        <v>0</v>
      </c>
      <c r="K7" s="131">
        <v>0</v>
      </c>
      <c r="L7" s="131">
        <v>0</v>
      </c>
      <c r="M7" s="131">
        <v>0</v>
      </c>
      <c r="N7" s="131">
        <f>((B6*B7)+(C6*C7)+(D6*D7)+(E6*E7)+(F6*F7)+(G6*G7)+(H6*H7)+(I6*I7)+(J6*J7)+(K6*K7)+(L6*L7)+(M6*M7))/SUM(B6:M6)</f>
        <v>0</v>
      </c>
      <c r="O7" s="125">
        <v>0.26328658719055087</v>
      </c>
      <c r="P7" s="125">
        <v>0.64863811734747079</v>
      </c>
      <c r="Q7" s="125">
        <v>0.51830360892572169</v>
      </c>
      <c r="R7" s="125">
        <v>0.44406773414899303</v>
      </c>
      <c r="S7" s="125">
        <v>0.44369554369938202</v>
      </c>
      <c r="T7" s="125">
        <v>0.42257216427922273</v>
      </c>
      <c r="U7" s="125">
        <v>0.42279233643390007</v>
      </c>
      <c r="V7" s="125">
        <v>0.4436444491502991</v>
      </c>
      <c r="W7" s="125">
        <v>0.49946061989897667</v>
      </c>
      <c r="X7" s="125">
        <v>0.52434732770531245</v>
      </c>
      <c r="Y7" s="125">
        <v>0.49156810695870917</v>
      </c>
      <c r="Z7" s="125">
        <v>0.47838560028567018</v>
      </c>
      <c r="AA7" s="125">
        <v>0.4708114711419073</v>
      </c>
      <c r="AB7" s="125">
        <f>((O6*O7)+(P6*P7)+(Q6*Q7)+(R6*R7)+(S6*S7)+(T6*T7)+(U6*U7)+(V6*V7)+(W6*W7)+(X6*X7)+(Y6*Y7)+(Z6*Z7)+(AA6*AA7))/SUM(O6:AA6)</f>
        <v>0.45566722792727493</v>
      </c>
      <c r="AC7" s="132" t="s">
        <v>56</v>
      </c>
      <c r="AD7" s="132" t="s">
        <v>56</v>
      </c>
      <c r="AE7" s="132" t="s">
        <v>56</v>
      </c>
      <c r="AF7" s="132" t="s">
        <v>56</v>
      </c>
      <c r="AG7" s="132" t="s">
        <v>56</v>
      </c>
      <c r="AH7" s="132" t="s">
        <v>56</v>
      </c>
      <c r="AI7" s="132" t="s">
        <v>56</v>
      </c>
      <c r="AJ7" s="132" t="s">
        <v>56</v>
      </c>
      <c r="AK7" s="132" t="s">
        <v>56</v>
      </c>
      <c r="AL7" s="132" t="s">
        <v>56</v>
      </c>
      <c r="AM7" s="132" t="s">
        <v>56</v>
      </c>
      <c r="AN7" s="132" t="s">
        <v>56</v>
      </c>
      <c r="AO7" s="133" t="s">
        <v>56</v>
      </c>
    </row>
    <row r="8" spans="1:41" ht="15" customHeight="1" x14ac:dyDescent="0.35">
      <c r="A8" s="118" t="s">
        <v>29</v>
      </c>
      <c r="B8" s="128">
        <v>21151</v>
      </c>
      <c r="C8" s="128">
        <v>17881</v>
      </c>
      <c r="D8" s="120">
        <v>19938</v>
      </c>
      <c r="E8" s="120">
        <v>19325</v>
      </c>
      <c r="F8" s="120">
        <v>20216</v>
      </c>
      <c r="G8" s="120">
        <v>17768</v>
      </c>
      <c r="H8" s="120">
        <v>18942</v>
      </c>
      <c r="I8" s="120">
        <v>17285</v>
      </c>
      <c r="J8" s="120">
        <v>19135</v>
      </c>
      <c r="K8" s="120">
        <v>21617</v>
      </c>
      <c r="L8" s="120">
        <v>20554</v>
      </c>
      <c r="M8" s="120">
        <v>17498</v>
      </c>
      <c r="N8" s="120">
        <f>SUM(B8:M8)/12</f>
        <v>19275.833333333332</v>
      </c>
      <c r="O8" s="120">
        <v>13020</v>
      </c>
      <c r="P8" s="120">
        <v>2484</v>
      </c>
      <c r="Q8" s="120">
        <v>2472</v>
      </c>
      <c r="R8" s="120">
        <v>3425</v>
      </c>
      <c r="S8" s="120">
        <v>10392</v>
      </c>
      <c r="T8" s="120">
        <v>9875</v>
      </c>
      <c r="U8" s="120">
        <v>12259</v>
      </c>
      <c r="V8" s="120">
        <v>10873</v>
      </c>
      <c r="W8" s="120">
        <v>9581</v>
      </c>
      <c r="X8" s="120">
        <v>9208</v>
      </c>
      <c r="Y8" s="120">
        <v>16247</v>
      </c>
      <c r="Z8" s="120">
        <v>15387</v>
      </c>
      <c r="AA8" s="120">
        <v>19025</v>
      </c>
      <c r="AB8" s="121">
        <f>SUM(O8:AA8)/13</f>
        <v>10326.76923076923</v>
      </c>
      <c r="AC8" s="122">
        <f>(O8-D8)/D8</f>
        <v>-0.34697562443575081</v>
      </c>
      <c r="AD8" s="122">
        <f t="shared" ref="AD8:AL8" si="1">(P8-E8)/E8</f>
        <v>-0.87146183699870639</v>
      </c>
      <c r="AE8" s="122">
        <f t="shared" si="1"/>
        <v>-0.87772061733280571</v>
      </c>
      <c r="AF8" s="122">
        <f t="shared" si="1"/>
        <v>-0.80723773075191352</v>
      </c>
      <c r="AG8" s="122">
        <f t="shared" si="1"/>
        <v>-0.45137789040228066</v>
      </c>
      <c r="AH8" s="122">
        <f t="shared" si="1"/>
        <v>-0.42869540063638994</v>
      </c>
      <c r="AI8" s="122">
        <f t="shared" si="1"/>
        <v>-0.35934152077345177</v>
      </c>
      <c r="AJ8" s="122">
        <f t="shared" si="1"/>
        <v>-0.49701623722070593</v>
      </c>
      <c r="AK8" s="122">
        <f t="shared" si="1"/>
        <v>-0.53386202199085331</v>
      </c>
      <c r="AL8" s="122">
        <f t="shared" si="1"/>
        <v>-0.47376843067779173</v>
      </c>
      <c r="AM8" s="123">
        <f>(Y8-B8)/B8</f>
        <v>-0.23185664980379178</v>
      </c>
      <c r="AN8" s="123">
        <f>(Z8-C8)/C8</f>
        <v>-0.13947765784911359</v>
      </c>
      <c r="AO8" s="123">
        <f>(AA8-D8)/D8</f>
        <v>-4.579195506068813E-2</v>
      </c>
    </row>
    <row r="9" spans="1:41" ht="15" customHeight="1" x14ac:dyDescent="0.35">
      <c r="A9" s="118" t="s">
        <v>42</v>
      </c>
      <c r="B9" s="129">
        <v>0</v>
      </c>
      <c r="C9" s="129">
        <v>0</v>
      </c>
      <c r="D9" s="131">
        <v>0</v>
      </c>
      <c r="E9" s="131">
        <v>0</v>
      </c>
      <c r="F9" s="131">
        <v>0</v>
      </c>
      <c r="G9" s="131">
        <v>0</v>
      </c>
      <c r="H9" s="131">
        <v>0</v>
      </c>
      <c r="I9" s="131">
        <v>0</v>
      </c>
      <c r="J9" s="131">
        <v>0</v>
      </c>
      <c r="K9" s="131">
        <v>0</v>
      </c>
      <c r="L9" s="131">
        <v>0</v>
      </c>
      <c r="M9" s="131">
        <v>0</v>
      </c>
      <c r="N9" s="131">
        <f>((B8*B9)+(C8*C9)+(D8*D9)+(E8*E9)+(F8*F9)+(G8*G9)+(H8*H9)+(I8*I9)+(J8*J9)+(K8*K9)+(L8*L9)+(M8*M9))/SUM(B8:M8)</f>
        <v>0</v>
      </c>
      <c r="O9" s="125">
        <v>2.849462365591398E-2</v>
      </c>
      <c r="P9" s="125">
        <v>0.22544283413848631</v>
      </c>
      <c r="Q9" s="125">
        <v>0.13673139158576053</v>
      </c>
      <c r="R9" s="125">
        <v>0.14890510948905109</v>
      </c>
      <c r="S9" s="125">
        <v>9.2956120092378747E-2</v>
      </c>
      <c r="T9" s="125">
        <v>6.7746835443037973E-2</v>
      </c>
      <c r="U9" s="125">
        <v>7.6596786034749981E-2</v>
      </c>
      <c r="V9" s="125">
        <v>5.7297893865538491E-2</v>
      </c>
      <c r="W9" s="125">
        <v>8.7777893748042998E-2</v>
      </c>
      <c r="X9" s="125">
        <v>9.8827106863596872E-2</v>
      </c>
      <c r="Y9" s="125">
        <v>0.43281836646765559</v>
      </c>
      <c r="Z9" s="125">
        <v>0.45206992916098004</v>
      </c>
      <c r="AA9" s="125">
        <v>0.42013140604467808</v>
      </c>
      <c r="AB9" s="125">
        <f>((O8*O9)+(P8*P9)+(Q8*Q9)+(R8*R9)+(S8*S9)+(T8*T9)+(U8*U9)+(V8*V9)+(W8*W9)+(X8*X9)+(Y8*Y9)+(Z8*Z9)+(AA8*AA9))/SUM(O8:AA8)</f>
        <v>0.21384303676777308</v>
      </c>
      <c r="AC9" s="132" t="s">
        <v>56</v>
      </c>
      <c r="AD9" s="132" t="s">
        <v>56</v>
      </c>
      <c r="AE9" s="132" t="s">
        <v>56</v>
      </c>
      <c r="AF9" s="132" t="s">
        <v>56</v>
      </c>
      <c r="AG9" s="132" t="s">
        <v>56</v>
      </c>
      <c r="AH9" s="132" t="s">
        <v>56</v>
      </c>
      <c r="AI9" s="132" t="s">
        <v>56</v>
      </c>
      <c r="AJ9" s="132" t="s">
        <v>56</v>
      </c>
      <c r="AK9" s="132" t="s">
        <v>56</v>
      </c>
      <c r="AL9" s="132" t="s">
        <v>56</v>
      </c>
      <c r="AM9" s="132" t="s">
        <v>56</v>
      </c>
      <c r="AN9" s="132" t="s">
        <v>56</v>
      </c>
      <c r="AO9" s="133" t="s">
        <v>56</v>
      </c>
    </row>
    <row r="10" spans="1:41" ht="15" customHeight="1" x14ac:dyDescent="0.35">
      <c r="A10" s="118" t="s">
        <v>30</v>
      </c>
      <c r="B10" s="128">
        <v>376</v>
      </c>
      <c r="C10" s="128">
        <v>332</v>
      </c>
      <c r="D10" s="120">
        <v>322</v>
      </c>
      <c r="E10" s="120">
        <v>354</v>
      </c>
      <c r="F10" s="120">
        <v>360</v>
      </c>
      <c r="G10" s="120">
        <v>345</v>
      </c>
      <c r="H10" s="120">
        <v>369</v>
      </c>
      <c r="I10" s="120">
        <v>379</v>
      </c>
      <c r="J10" s="120">
        <v>326</v>
      </c>
      <c r="K10" s="120">
        <v>336</v>
      </c>
      <c r="L10" s="120">
        <v>314</v>
      </c>
      <c r="M10" s="120">
        <v>326</v>
      </c>
      <c r="N10" s="120">
        <f t="shared" ref="N10:N11" si="2">SUM(B10:M10)/12</f>
        <v>344.91666666666669</v>
      </c>
      <c r="O10" s="120">
        <v>345</v>
      </c>
      <c r="P10" s="120">
        <v>260</v>
      </c>
      <c r="Q10" s="120">
        <v>180</v>
      </c>
      <c r="R10" s="120">
        <v>186</v>
      </c>
      <c r="S10" s="120">
        <v>304</v>
      </c>
      <c r="T10" s="120">
        <v>267</v>
      </c>
      <c r="U10" s="120">
        <v>268</v>
      </c>
      <c r="V10" s="120">
        <v>279</v>
      </c>
      <c r="W10" s="120">
        <v>257</v>
      </c>
      <c r="X10" s="120">
        <v>266</v>
      </c>
      <c r="Y10" s="120">
        <v>307</v>
      </c>
      <c r="Z10" s="120">
        <v>276</v>
      </c>
      <c r="AA10" s="120">
        <v>284</v>
      </c>
      <c r="AB10" s="121">
        <f t="shared" ref="AB10:AB11" si="3">SUM(O10:AA10)/13</f>
        <v>267.61538461538464</v>
      </c>
      <c r="AC10" s="122">
        <f>(O10-D10)/D10</f>
        <v>7.1428571428571425E-2</v>
      </c>
      <c r="AD10" s="122">
        <f t="shared" ref="AD10:AL11" si="4">(P10-E10)/E10</f>
        <v>-0.2655367231638418</v>
      </c>
      <c r="AE10" s="122">
        <f t="shared" si="4"/>
        <v>-0.5</v>
      </c>
      <c r="AF10" s="122">
        <f t="shared" si="4"/>
        <v>-0.46086956521739131</v>
      </c>
      <c r="AG10" s="122">
        <f t="shared" si="4"/>
        <v>-0.17615176151761516</v>
      </c>
      <c r="AH10" s="122">
        <f t="shared" si="4"/>
        <v>-0.29551451187335093</v>
      </c>
      <c r="AI10" s="122">
        <f t="shared" si="4"/>
        <v>-0.17791411042944785</v>
      </c>
      <c r="AJ10" s="122">
        <f t="shared" si="4"/>
        <v>-0.16964285714285715</v>
      </c>
      <c r="AK10" s="122">
        <f t="shared" si="4"/>
        <v>-0.18152866242038215</v>
      </c>
      <c r="AL10" s="122">
        <f t="shared" si="4"/>
        <v>-0.18404907975460122</v>
      </c>
      <c r="AM10" s="123">
        <f t="shared" ref="AM10:AO11" si="5">(Y10-B10)/B10</f>
        <v>-0.18351063829787234</v>
      </c>
      <c r="AN10" s="123">
        <f t="shared" si="5"/>
        <v>-0.16867469879518071</v>
      </c>
      <c r="AO10" s="123">
        <f t="shared" si="5"/>
        <v>-0.11801242236024845</v>
      </c>
    </row>
    <row r="11" spans="1:41" ht="15" customHeight="1" x14ac:dyDescent="0.35">
      <c r="A11" s="237" t="s">
        <v>31</v>
      </c>
      <c r="B11" s="258">
        <v>102500</v>
      </c>
      <c r="C11" s="258">
        <v>86608</v>
      </c>
      <c r="D11" s="239">
        <v>96779</v>
      </c>
      <c r="E11" s="239">
        <v>103976</v>
      </c>
      <c r="F11" s="239">
        <v>103648</v>
      </c>
      <c r="G11" s="239">
        <v>94529</v>
      </c>
      <c r="H11" s="239">
        <v>99332</v>
      </c>
      <c r="I11" s="239">
        <v>93030</v>
      </c>
      <c r="J11" s="239">
        <v>94550</v>
      </c>
      <c r="K11" s="239">
        <v>108102</v>
      </c>
      <c r="L11" s="239">
        <v>99489</v>
      </c>
      <c r="M11" s="239">
        <v>90946</v>
      </c>
      <c r="N11" s="239">
        <f t="shared" si="2"/>
        <v>97790.75</v>
      </c>
      <c r="O11" s="239">
        <v>91139</v>
      </c>
      <c r="P11" s="239">
        <v>36071</v>
      </c>
      <c r="Q11" s="239">
        <v>32834</v>
      </c>
      <c r="R11" s="239">
        <v>39770</v>
      </c>
      <c r="S11" s="239">
        <v>85937</v>
      </c>
      <c r="T11" s="239">
        <v>83635</v>
      </c>
      <c r="U11" s="239">
        <v>90521</v>
      </c>
      <c r="V11" s="239">
        <v>102853</v>
      </c>
      <c r="W11" s="239">
        <v>87653</v>
      </c>
      <c r="X11" s="239">
        <v>80407</v>
      </c>
      <c r="Y11" s="239">
        <v>77813</v>
      </c>
      <c r="Z11" s="239">
        <v>73938</v>
      </c>
      <c r="AA11" s="239">
        <v>89706</v>
      </c>
      <c r="AB11" s="240">
        <f t="shared" si="3"/>
        <v>74790.538461538468</v>
      </c>
      <c r="AC11" s="241">
        <f>(O11-D11)/D11</f>
        <v>-5.8277105570423336E-2</v>
      </c>
      <c r="AD11" s="241">
        <f t="shared" si="4"/>
        <v>-0.6530834038624298</v>
      </c>
      <c r="AE11" s="241">
        <f t="shared" si="4"/>
        <v>-0.68321627045384381</v>
      </c>
      <c r="AF11" s="241">
        <f t="shared" si="4"/>
        <v>-0.57928254821271774</v>
      </c>
      <c r="AG11" s="241">
        <f t="shared" si="4"/>
        <v>-0.13485080336648814</v>
      </c>
      <c r="AH11" s="241">
        <f t="shared" si="4"/>
        <v>-0.10098892830269805</v>
      </c>
      <c r="AI11" s="241">
        <f t="shared" si="4"/>
        <v>-4.2612374405076682E-2</v>
      </c>
      <c r="AJ11" s="241">
        <f t="shared" si="4"/>
        <v>-4.8555993413627867E-2</v>
      </c>
      <c r="AK11" s="241">
        <f t="shared" si="4"/>
        <v>-0.11896792610238317</v>
      </c>
      <c r="AL11" s="241">
        <f t="shared" si="4"/>
        <v>-0.11588195192751743</v>
      </c>
      <c r="AM11" s="242">
        <f t="shared" si="5"/>
        <v>-0.24084878048780486</v>
      </c>
      <c r="AN11" s="242">
        <f t="shared" si="5"/>
        <v>-0.1462913356733789</v>
      </c>
      <c r="AO11" s="242">
        <f t="shared" si="5"/>
        <v>-7.308403682617097E-2</v>
      </c>
    </row>
    <row r="12" spans="1:41" ht="17.25" customHeight="1" x14ac:dyDescent="0.35">
      <c r="A12" s="59" t="s">
        <v>32</v>
      </c>
      <c r="B12" s="59"/>
      <c r="C12" s="59"/>
      <c r="D12" s="3"/>
      <c r="E12" s="3"/>
      <c r="F12" s="3"/>
      <c r="G12" s="3"/>
      <c r="H12" s="3"/>
      <c r="I12" s="3"/>
      <c r="J12" s="3"/>
      <c r="K12" s="3"/>
      <c r="L12" s="3"/>
      <c r="M12" s="3"/>
      <c r="N12" s="84"/>
      <c r="O12" s="3"/>
      <c r="P12" s="3"/>
      <c r="Q12" s="3"/>
      <c r="R12" s="3"/>
      <c r="S12" s="3"/>
      <c r="T12" s="3"/>
      <c r="U12" s="3"/>
      <c r="V12" s="3"/>
      <c r="W12" s="3"/>
      <c r="X12" s="3"/>
      <c r="Y12" s="85"/>
      <c r="Z12" s="4"/>
      <c r="AA12" s="4"/>
      <c r="AB12" s="4"/>
      <c r="AC12" s="4"/>
      <c r="AD12" s="4"/>
      <c r="AE12" s="4"/>
      <c r="AF12" s="4"/>
      <c r="AG12" s="4"/>
      <c r="AH12" s="4"/>
      <c r="AI12" s="4"/>
      <c r="AJ12" s="4"/>
      <c r="AK12" s="65"/>
      <c r="AL12" s="65"/>
      <c r="AM12" s="65"/>
      <c r="AN12" s="65"/>
      <c r="AO12" s="65"/>
    </row>
    <row r="13" spans="1:41" ht="12" customHeight="1" x14ac:dyDescent="0.35">
      <c r="A13" s="73" t="s">
        <v>38</v>
      </c>
      <c r="B13" s="73"/>
      <c r="C13" s="73"/>
      <c r="D13" s="33"/>
      <c r="E13" s="33"/>
      <c r="F13" s="33"/>
      <c r="G13" s="33"/>
      <c r="H13" s="33"/>
      <c r="I13" s="33"/>
      <c r="J13" s="33"/>
      <c r="K13" s="33"/>
      <c r="L13" s="33"/>
      <c r="M13" s="33"/>
      <c r="N13" s="78"/>
      <c r="O13" s="33"/>
      <c r="P13" s="33"/>
      <c r="Q13" s="33"/>
      <c r="R13" s="33"/>
      <c r="S13" s="33"/>
      <c r="T13" s="33"/>
      <c r="U13" s="33"/>
      <c r="V13" s="33"/>
      <c r="W13" s="33"/>
      <c r="X13" s="33"/>
      <c r="Y13" s="79"/>
      <c r="Z13" s="34"/>
      <c r="AA13" s="34"/>
      <c r="AB13" s="34"/>
      <c r="AC13" s="34"/>
      <c r="AD13" s="34"/>
      <c r="AE13" s="34"/>
      <c r="AF13" s="34"/>
      <c r="AG13" s="34"/>
      <c r="AH13" s="34"/>
      <c r="AI13" s="34"/>
      <c r="AJ13" s="34"/>
      <c r="AK13" s="82"/>
      <c r="AL13" s="82"/>
      <c r="AM13" s="82"/>
      <c r="AN13" s="82"/>
      <c r="AO13" s="82"/>
    </row>
    <row r="14" spans="1:41" ht="12" customHeight="1" x14ac:dyDescent="0.35">
      <c r="A14" s="73" t="s">
        <v>33</v>
      </c>
      <c r="B14" s="73"/>
      <c r="C14" s="73"/>
      <c r="D14" s="35"/>
      <c r="E14" s="35"/>
      <c r="F14" s="35"/>
      <c r="G14" s="35"/>
      <c r="H14" s="35"/>
      <c r="I14" s="35"/>
      <c r="J14" s="35"/>
      <c r="K14" s="35"/>
      <c r="L14" s="35"/>
      <c r="M14" s="35"/>
      <c r="N14" s="80"/>
      <c r="O14" s="35"/>
      <c r="P14" s="35"/>
      <c r="Q14" s="35"/>
      <c r="R14" s="35"/>
      <c r="S14" s="35"/>
      <c r="T14" s="35"/>
      <c r="U14" s="35"/>
      <c r="V14" s="35"/>
      <c r="W14" s="35"/>
      <c r="X14" s="35"/>
      <c r="Y14" s="81"/>
      <c r="Z14" s="36"/>
      <c r="AA14" s="36"/>
      <c r="AB14" s="36"/>
      <c r="AC14" s="36"/>
      <c r="AD14" s="36"/>
      <c r="AE14" s="36"/>
      <c r="AF14" s="36"/>
      <c r="AG14" s="36"/>
      <c r="AH14" s="36"/>
      <c r="AI14" s="36"/>
      <c r="AJ14" s="36"/>
      <c r="AK14" s="222"/>
      <c r="AL14" s="222"/>
      <c r="AM14" s="222"/>
      <c r="AN14" s="222"/>
      <c r="AO14" s="222"/>
    </row>
    <row r="15" spans="1:41" ht="12" customHeight="1" x14ac:dyDescent="0.35">
      <c r="A15" s="73" t="s">
        <v>241</v>
      </c>
      <c r="B15" s="73"/>
      <c r="C15" s="73"/>
      <c r="D15" s="35"/>
      <c r="E15" s="35"/>
      <c r="F15" s="35"/>
      <c r="G15" s="35"/>
      <c r="H15" s="35"/>
      <c r="I15" s="35"/>
      <c r="J15" s="35"/>
      <c r="K15" s="35"/>
      <c r="L15" s="35"/>
      <c r="M15" s="35"/>
      <c r="N15" s="80"/>
      <c r="O15" s="35"/>
      <c r="P15" s="35"/>
      <c r="Q15" s="35"/>
      <c r="R15" s="35"/>
      <c r="S15" s="35"/>
      <c r="T15" s="35"/>
      <c r="U15" s="35"/>
      <c r="V15" s="35"/>
      <c r="W15" s="35"/>
      <c r="X15" s="35"/>
      <c r="Y15" s="81"/>
      <c r="Z15" s="36"/>
      <c r="AA15" s="36"/>
      <c r="AB15" s="36"/>
      <c r="AC15" s="36"/>
      <c r="AD15" s="36"/>
      <c r="AE15" s="36"/>
      <c r="AF15" s="36"/>
      <c r="AG15" s="36"/>
      <c r="AH15" s="36"/>
      <c r="AI15" s="36"/>
      <c r="AJ15" s="36"/>
      <c r="AK15" s="222"/>
      <c r="AL15" s="222"/>
      <c r="AM15" s="222"/>
      <c r="AN15" s="222"/>
      <c r="AO15" s="222"/>
    </row>
    <row r="16" spans="1:41" ht="12" customHeight="1" x14ac:dyDescent="0.35">
      <c r="A16" s="73" t="s">
        <v>51</v>
      </c>
      <c r="B16" s="73"/>
      <c r="C16" s="73"/>
      <c r="D16" s="33"/>
      <c r="E16" s="33"/>
      <c r="F16" s="33"/>
      <c r="G16" s="33"/>
      <c r="H16" s="33"/>
      <c r="I16" s="33"/>
      <c r="J16" s="33"/>
      <c r="K16" s="33"/>
      <c r="L16" s="33"/>
      <c r="M16" s="33"/>
      <c r="N16" s="78"/>
      <c r="O16" s="33"/>
      <c r="P16" s="33"/>
      <c r="Q16" s="33"/>
      <c r="R16" s="33"/>
      <c r="S16" s="33"/>
      <c r="T16" s="33"/>
      <c r="U16" s="33"/>
      <c r="V16" s="33"/>
      <c r="W16" s="33"/>
      <c r="X16" s="33"/>
      <c r="Y16" s="79"/>
      <c r="Z16" s="34"/>
      <c r="AA16" s="34"/>
      <c r="AB16" s="34"/>
      <c r="AC16" s="34"/>
      <c r="AD16" s="34"/>
      <c r="AE16" s="34"/>
      <c r="AF16" s="34"/>
      <c r="AG16" s="34"/>
      <c r="AH16" s="34"/>
      <c r="AI16" s="34"/>
      <c r="AJ16" s="34"/>
      <c r="AK16" s="82"/>
      <c r="AL16" s="82"/>
      <c r="AM16" s="82"/>
      <c r="AN16" s="82"/>
      <c r="AO16" s="82"/>
    </row>
    <row r="17" spans="1:41" ht="12" customHeight="1" x14ac:dyDescent="0.35">
      <c r="A17" s="285" t="s">
        <v>136</v>
      </c>
      <c r="B17" s="285"/>
      <c r="C17" s="285"/>
      <c r="D17" s="285"/>
      <c r="E17" s="107"/>
      <c r="F17" s="107"/>
      <c r="G17" s="107"/>
      <c r="H17" s="39"/>
      <c r="I17" s="39"/>
      <c r="J17" s="39"/>
      <c r="K17" s="39"/>
      <c r="L17" s="39"/>
      <c r="M17" s="39"/>
      <c r="N17" s="84"/>
      <c r="O17" s="39"/>
      <c r="P17" s="39"/>
      <c r="Q17" s="39"/>
      <c r="R17" s="39"/>
      <c r="S17" s="39"/>
      <c r="T17" s="39"/>
      <c r="U17" s="39"/>
      <c r="V17" s="39"/>
      <c r="W17" s="39"/>
      <c r="X17" s="39"/>
      <c r="Y17" s="85"/>
      <c r="Z17" s="40"/>
      <c r="AA17" s="40"/>
      <c r="AB17" s="40"/>
      <c r="AC17" s="40"/>
      <c r="AD17" s="40"/>
      <c r="AE17" s="40"/>
      <c r="AF17" s="40"/>
      <c r="AG17" s="40"/>
      <c r="AH17" s="40"/>
      <c r="AI17" s="40"/>
      <c r="AJ17" s="40"/>
      <c r="AK17" s="65"/>
      <c r="AL17" s="65"/>
      <c r="AM17" s="65"/>
      <c r="AN17" s="65"/>
      <c r="AO17" s="65"/>
    </row>
    <row r="18" spans="1:41" ht="12" customHeight="1" x14ac:dyDescent="0.35">
      <c r="A18" s="89" t="s">
        <v>57</v>
      </c>
      <c r="B18" s="73"/>
      <c r="C18" s="73"/>
      <c r="D18" s="33"/>
      <c r="E18" s="33"/>
      <c r="F18" s="33"/>
      <c r="G18" s="33"/>
      <c r="H18" s="33"/>
      <c r="I18" s="33"/>
      <c r="J18" s="33"/>
      <c r="K18" s="33"/>
      <c r="L18" s="33"/>
      <c r="M18" s="33"/>
      <c r="N18" s="78"/>
      <c r="O18" s="33"/>
      <c r="P18" s="33"/>
      <c r="Q18" s="33"/>
      <c r="R18" s="33"/>
      <c r="S18" s="33"/>
      <c r="T18" s="33"/>
      <c r="U18" s="33"/>
      <c r="V18" s="33"/>
      <c r="W18" s="33"/>
      <c r="X18" s="33"/>
      <c r="Y18" s="79"/>
      <c r="Z18" s="34"/>
      <c r="AA18" s="34"/>
      <c r="AB18" s="34"/>
      <c r="AC18" s="34"/>
      <c r="AD18" s="34"/>
      <c r="AE18" s="34"/>
      <c r="AF18" s="34"/>
      <c r="AG18" s="34"/>
      <c r="AH18" s="34"/>
      <c r="AI18" s="34"/>
      <c r="AJ18" s="34"/>
      <c r="AK18" s="82"/>
      <c r="AL18" s="82"/>
      <c r="AM18" s="82"/>
      <c r="AN18" s="82"/>
      <c r="AO18" s="82"/>
    </row>
    <row r="19" spans="1:41" ht="12" customHeight="1" x14ac:dyDescent="0.35">
      <c r="A19" s="89" t="s">
        <v>242</v>
      </c>
      <c r="B19" s="73"/>
      <c r="C19" s="73"/>
      <c r="D19" s="33"/>
      <c r="E19" s="33"/>
      <c r="F19" s="33"/>
      <c r="G19" s="33"/>
      <c r="H19" s="33"/>
      <c r="I19" s="33"/>
      <c r="J19" s="33"/>
      <c r="K19" s="33"/>
      <c r="L19" s="33"/>
      <c r="M19" s="33"/>
      <c r="N19" s="78"/>
      <c r="O19" s="33"/>
      <c r="P19" s="33"/>
      <c r="Q19" s="33"/>
      <c r="R19" s="33"/>
      <c r="S19" s="33"/>
      <c r="T19" s="33"/>
      <c r="U19" s="33"/>
      <c r="V19" s="33"/>
      <c r="W19" s="33"/>
      <c r="X19" s="33"/>
      <c r="Y19" s="79"/>
      <c r="Z19" s="34"/>
      <c r="AA19" s="34"/>
      <c r="AB19" s="34"/>
      <c r="AC19" s="34"/>
      <c r="AD19" s="34"/>
      <c r="AE19" s="34"/>
      <c r="AF19" s="34"/>
      <c r="AG19" s="34"/>
      <c r="AH19" s="34"/>
      <c r="AI19" s="34"/>
      <c r="AJ19" s="34"/>
      <c r="AK19" s="82"/>
      <c r="AL19" s="82"/>
      <c r="AM19" s="82"/>
      <c r="AN19" s="82"/>
      <c r="AO19" s="82"/>
    </row>
    <row r="20" spans="1:41" ht="12" customHeight="1" x14ac:dyDescent="0.35">
      <c r="A20" s="89" t="s">
        <v>55</v>
      </c>
      <c r="B20" s="73"/>
      <c r="C20" s="73"/>
      <c r="D20" s="33"/>
      <c r="E20" s="33"/>
      <c r="F20" s="33"/>
      <c r="G20" s="33"/>
      <c r="H20" s="33"/>
      <c r="I20" s="33"/>
      <c r="J20" s="33"/>
      <c r="K20" s="33"/>
      <c r="L20" s="33"/>
      <c r="M20" s="33"/>
      <c r="N20" s="78"/>
      <c r="O20" s="33"/>
      <c r="P20" s="33"/>
      <c r="Q20" s="33"/>
      <c r="R20" s="33"/>
      <c r="S20" s="33"/>
      <c r="T20" s="33"/>
      <c r="U20" s="33"/>
      <c r="V20" s="33"/>
      <c r="W20" s="33"/>
      <c r="X20" s="33"/>
      <c r="Y20" s="79"/>
      <c r="Z20" s="34"/>
      <c r="AA20" s="34"/>
      <c r="AB20" s="34"/>
      <c r="AC20" s="34"/>
      <c r="AD20" s="34"/>
      <c r="AE20" s="34"/>
      <c r="AF20" s="34"/>
      <c r="AG20" s="34"/>
      <c r="AH20" s="34"/>
      <c r="AI20" s="34"/>
      <c r="AJ20" s="34"/>
      <c r="AK20" s="82"/>
      <c r="AL20" s="82"/>
      <c r="AM20" s="82"/>
      <c r="AN20" s="82"/>
      <c r="AO20" s="82"/>
    </row>
    <row r="21" spans="1:41" ht="12" customHeight="1" x14ac:dyDescent="0.35">
      <c r="A21" s="89" t="s">
        <v>243</v>
      </c>
      <c r="B21" s="73"/>
      <c r="C21" s="73"/>
      <c r="D21" s="3"/>
      <c r="E21" s="3"/>
      <c r="F21" s="3"/>
      <c r="G21" s="3"/>
      <c r="H21" s="3"/>
      <c r="I21" s="3"/>
      <c r="J21" s="3"/>
      <c r="K21" s="3"/>
      <c r="L21" s="3"/>
      <c r="M21" s="3"/>
      <c r="N21" s="84"/>
      <c r="O21" s="3"/>
      <c r="P21" s="3"/>
      <c r="Q21" s="3"/>
      <c r="R21" s="3"/>
      <c r="S21" s="3"/>
      <c r="T21" s="3"/>
      <c r="U21" s="3"/>
      <c r="V21" s="3"/>
      <c r="W21" s="3"/>
      <c r="X21" s="3"/>
      <c r="Y21" s="85"/>
      <c r="Z21" s="4"/>
      <c r="AA21" s="4"/>
      <c r="AB21" s="4"/>
      <c r="AC21" s="4"/>
      <c r="AD21" s="4"/>
      <c r="AE21" s="4"/>
      <c r="AF21" s="4"/>
      <c r="AG21" s="4"/>
      <c r="AH21" s="4"/>
      <c r="AI21" s="4"/>
      <c r="AJ21" s="4"/>
      <c r="AK21" s="65"/>
      <c r="AL21" s="65"/>
      <c r="AM21" s="65"/>
      <c r="AN21" s="65"/>
      <c r="AO21" s="65"/>
    </row>
    <row r="22" spans="1:41" ht="12" customHeight="1" x14ac:dyDescent="0.35">
      <c r="A22" s="59" t="s">
        <v>35</v>
      </c>
      <c r="B22" s="59"/>
      <c r="C22" s="59"/>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row>
    <row r="23" spans="1:41" ht="30" customHeight="1" x14ac:dyDescent="0.35">
      <c r="A23" s="66" t="s">
        <v>244</v>
      </c>
      <c r="B23" s="66"/>
      <c r="C23" s="66"/>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row>
    <row r="24" spans="1:41" ht="20.25" customHeight="1" x14ac:dyDescent="0.35">
      <c r="A24" s="58" t="s">
        <v>214</v>
      </c>
      <c r="B24" s="58"/>
      <c r="C24" s="58"/>
      <c r="D24" s="207"/>
      <c r="E24" s="207"/>
      <c r="F24" s="207"/>
      <c r="G24" s="207"/>
      <c r="H24" s="207"/>
      <c r="I24" s="207"/>
      <c r="J24" s="207"/>
      <c r="K24" s="207"/>
      <c r="L24" s="207"/>
      <c r="M24" s="207"/>
      <c r="N24" s="205"/>
      <c r="O24" s="205"/>
      <c r="P24" s="205"/>
      <c r="Q24" s="205"/>
      <c r="R24" s="205"/>
      <c r="S24" s="207"/>
      <c r="T24" s="207"/>
      <c r="U24" s="207"/>
      <c r="V24" s="207"/>
      <c r="W24" s="207"/>
      <c r="X24" s="207"/>
      <c r="Y24" s="205"/>
      <c r="Z24" s="205"/>
      <c r="AA24" s="205"/>
      <c r="AB24" s="205"/>
      <c r="AC24" s="205"/>
      <c r="AD24" s="205"/>
      <c r="AE24" s="205"/>
      <c r="AF24" s="205"/>
      <c r="AG24" s="205"/>
      <c r="AH24" s="205"/>
      <c r="AI24" s="205"/>
      <c r="AJ24" s="205"/>
      <c r="AK24" s="205"/>
      <c r="AL24" s="205"/>
      <c r="AM24" s="205"/>
      <c r="AN24" s="205"/>
      <c r="AO24" s="205"/>
    </row>
    <row r="25" spans="1:41" ht="15" customHeight="1" x14ac:dyDescent="0.35">
      <c r="A25" s="187"/>
      <c r="B25" s="286" t="s">
        <v>53</v>
      </c>
      <c r="C25" s="287"/>
      <c r="D25" s="287"/>
      <c r="E25" s="287"/>
      <c r="F25" s="287"/>
      <c r="G25" s="287"/>
      <c r="H25" s="287"/>
      <c r="I25" s="287"/>
      <c r="J25" s="287"/>
      <c r="K25" s="287"/>
      <c r="L25" s="287"/>
      <c r="M25" s="287"/>
      <c r="N25" s="288"/>
      <c r="O25" s="286" t="s">
        <v>54</v>
      </c>
      <c r="P25" s="287"/>
      <c r="Q25" s="287"/>
      <c r="R25" s="287"/>
      <c r="S25" s="287"/>
      <c r="T25" s="287"/>
      <c r="U25" s="287"/>
      <c r="V25" s="287"/>
      <c r="W25" s="287"/>
      <c r="X25" s="287"/>
      <c r="Y25" s="287"/>
      <c r="Z25" s="287"/>
      <c r="AA25" s="287"/>
      <c r="AB25" s="288"/>
      <c r="AC25" s="293" t="s">
        <v>60</v>
      </c>
      <c r="AD25" s="291"/>
      <c r="AE25" s="291"/>
      <c r="AF25" s="291"/>
      <c r="AG25" s="291"/>
      <c r="AH25" s="291"/>
      <c r="AI25" s="291"/>
      <c r="AJ25" s="291"/>
      <c r="AK25" s="291"/>
      <c r="AL25" s="291"/>
      <c r="AM25" s="291"/>
      <c r="AN25" s="291"/>
      <c r="AO25" s="291"/>
    </row>
    <row r="26" spans="1:41" ht="44.15" customHeight="1" x14ac:dyDescent="0.35">
      <c r="A26" s="147" t="s">
        <v>36</v>
      </c>
      <c r="B26" s="55" t="s">
        <v>157</v>
      </c>
      <c r="C26" s="55" t="s">
        <v>158</v>
      </c>
      <c r="D26" s="55" t="s">
        <v>159</v>
      </c>
      <c r="E26" s="55" t="s">
        <v>160</v>
      </c>
      <c r="F26" s="55" t="s">
        <v>161</v>
      </c>
      <c r="G26" s="55" t="s">
        <v>162</v>
      </c>
      <c r="H26" s="55" t="s">
        <v>163</v>
      </c>
      <c r="I26" s="55" t="s">
        <v>164</v>
      </c>
      <c r="J26" s="55" t="s">
        <v>165</v>
      </c>
      <c r="K26" s="55" t="s">
        <v>166</v>
      </c>
      <c r="L26" s="55" t="s">
        <v>167</v>
      </c>
      <c r="M26" s="55" t="s">
        <v>168</v>
      </c>
      <c r="N26" s="55" t="s">
        <v>153</v>
      </c>
      <c r="O26" s="55" t="s">
        <v>169</v>
      </c>
      <c r="P26" s="55" t="s">
        <v>170</v>
      </c>
      <c r="Q26" s="55" t="s">
        <v>171</v>
      </c>
      <c r="R26" s="55" t="s">
        <v>172</v>
      </c>
      <c r="S26" s="55" t="s">
        <v>173</v>
      </c>
      <c r="T26" s="55" t="s">
        <v>174</v>
      </c>
      <c r="U26" s="55" t="s">
        <v>175</v>
      </c>
      <c r="V26" s="55" t="s">
        <v>176</v>
      </c>
      <c r="W26" s="55" t="s">
        <v>177</v>
      </c>
      <c r="X26" s="55" t="s">
        <v>178</v>
      </c>
      <c r="Y26" s="55" t="s">
        <v>179</v>
      </c>
      <c r="Z26" s="55" t="s">
        <v>180</v>
      </c>
      <c r="AA26" s="55" t="s">
        <v>181</v>
      </c>
      <c r="AB26" s="55" t="s">
        <v>154</v>
      </c>
      <c r="AC26" s="55" t="s">
        <v>61</v>
      </c>
      <c r="AD26" s="55" t="s">
        <v>62</v>
      </c>
      <c r="AE26" s="55" t="s">
        <v>63</v>
      </c>
      <c r="AF26" s="55" t="s">
        <v>64</v>
      </c>
      <c r="AG26" s="55" t="s">
        <v>65</v>
      </c>
      <c r="AH26" s="55" t="s">
        <v>66</v>
      </c>
      <c r="AI26" s="55" t="s">
        <v>67</v>
      </c>
      <c r="AJ26" s="55" t="s">
        <v>68</v>
      </c>
      <c r="AK26" s="55" t="s">
        <v>69</v>
      </c>
      <c r="AL26" s="55" t="s">
        <v>70</v>
      </c>
      <c r="AM26" s="55" t="s">
        <v>71</v>
      </c>
      <c r="AN26" s="55" t="s">
        <v>72</v>
      </c>
      <c r="AO26" s="143" t="s">
        <v>73</v>
      </c>
    </row>
    <row r="27" spans="1:41" ht="15" customHeight="1" x14ac:dyDescent="0.35">
      <c r="A27" s="118" t="s">
        <v>40</v>
      </c>
      <c r="B27" s="128">
        <v>84790</v>
      </c>
      <c r="C27" s="128">
        <v>74208</v>
      </c>
      <c r="D27" s="210">
        <v>86623</v>
      </c>
      <c r="E27" s="210">
        <v>87024</v>
      </c>
      <c r="F27" s="210">
        <v>86161</v>
      </c>
      <c r="G27" s="210">
        <v>81029</v>
      </c>
      <c r="H27" s="210">
        <v>79533</v>
      </c>
      <c r="I27" s="210">
        <v>78105</v>
      </c>
      <c r="J27" s="210">
        <v>81260</v>
      </c>
      <c r="K27" s="210">
        <v>84695</v>
      </c>
      <c r="L27" s="210">
        <v>81545</v>
      </c>
      <c r="M27" s="210">
        <v>75903</v>
      </c>
      <c r="N27" s="121">
        <f>SUM(B27:M27)/12</f>
        <v>81739.666666666672</v>
      </c>
      <c r="O27" s="210">
        <v>77439</v>
      </c>
      <c r="P27" s="210">
        <v>43471</v>
      </c>
      <c r="Q27" s="210">
        <v>40332</v>
      </c>
      <c r="R27" s="210">
        <v>43217</v>
      </c>
      <c r="S27" s="210">
        <v>84161</v>
      </c>
      <c r="T27" s="210">
        <v>80520</v>
      </c>
      <c r="U27" s="210">
        <v>87658</v>
      </c>
      <c r="V27" s="210">
        <v>91562</v>
      </c>
      <c r="W27" s="121">
        <v>86392</v>
      </c>
      <c r="X27" s="121">
        <v>79681</v>
      </c>
      <c r="Y27" s="121">
        <v>86356</v>
      </c>
      <c r="Z27" s="137">
        <v>77956</v>
      </c>
      <c r="AA27" s="137">
        <v>90779</v>
      </c>
      <c r="AB27" s="137">
        <f>SUM(O27:AA27)/13</f>
        <v>74578.769230769234</v>
      </c>
      <c r="AC27" s="211">
        <f>(O27-D27)/D27</f>
        <v>-0.10602264987359016</v>
      </c>
      <c r="AD27" s="211">
        <f t="shared" ref="AD27:AL27" si="6">(P27-E27)/E27</f>
        <v>-0.50047113439970581</v>
      </c>
      <c r="AE27" s="212">
        <f t="shared" si="6"/>
        <v>-0.53189958333816922</v>
      </c>
      <c r="AF27" s="212">
        <f t="shared" si="6"/>
        <v>-0.46664774340051091</v>
      </c>
      <c r="AG27" s="213">
        <f t="shared" si="6"/>
        <v>5.8189682270252598E-2</v>
      </c>
      <c r="AH27" s="214">
        <f t="shared" si="6"/>
        <v>3.0919915498367583E-2</v>
      </c>
      <c r="AI27" s="214">
        <f t="shared" si="6"/>
        <v>7.8734924932316028E-2</v>
      </c>
      <c r="AJ27" s="214">
        <f t="shared" si="6"/>
        <v>8.1079166420685994E-2</v>
      </c>
      <c r="AK27" s="214">
        <f t="shared" si="6"/>
        <v>5.9439573241768351E-2</v>
      </c>
      <c r="AL27" s="214">
        <f t="shared" si="6"/>
        <v>4.9774053726466677E-2</v>
      </c>
      <c r="AM27" s="214">
        <f>(Y27-B27)/B27</f>
        <v>1.8469159098950347E-2</v>
      </c>
      <c r="AN27" s="214">
        <f>(Z27-C27)/C27</f>
        <v>5.0506683915480813E-2</v>
      </c>
      <c r="AO27" s="234">
        <f>(AA27-D27)/D27</f>
        <v>4.7978019694538403E-2</v>
      </c>
    </row>
    <row r="28" spans="1:41" ht="15" customHeight="1" x14ac:dyDescent="0.35">
      <c r="A28" s="118" t="s">
        <v>41</v>
      </c>
      <c r="B28" s="129">
        <v>0</v>
      </c>
      <c r="C28" s="129">
        <v>0</v>
      </c>
      <c r="D28" s="130">
        <v>0</v>
      </c>
      <c r="E28" s="130">
        <v>0</v>
      </c>
      <c r="F28" s="130">
        <v>0</v>
      </c>
      <c r="G28" s="130">
        <v>0</v>
      </c>
      <c r="H28" s="130">
        <v>0</v>
      </c>
      <c r="I28" s="130">
        <v>0</v>
      </c>
      <c r="J28" s="130">
        <v>0</v>
      </c>
      <c r="K28" s="130">
        <v>0</v>
      </c>
      <c r="L28" s="130">
        <v>0</v>
      </c>
      <c r="M28" s="130">
        <v>0</v>
      </c>
      <c r="N28" s="215">
        <f>((B27*B28)+(C27*C28)+(D27*D28)+(E27*E28)+(F27*F28)+(G27*G28)+(H27*H28)+(I27*I28)+(J27*J28)+(K27*K28)+(L27*L28)+(M27*M28))/SUM(B27:M27)</f>
        <v>0</v>
      </c>
      <c r="O28" s="122">
        <v>0.15171941786438359</v>
      </c>
      <c r="P28" s="122">
        <v>0.44114467116008371</v>
      </c>
      <c r="Q28" s="122">
        <v>0.33504413369036995</v>
      </c>
      <c r="R28" s="122">
        <v>0.32121618807413749</v>
      </c>
      <c r="S28" s="122">
        <v>0.21999500956500043</v>
      </c>
      <c r="T28" s="122">
        <v>0.18774217585692995</v>
      </c>
      <c r="U28" s="122">
        <v>0.1969358187501426</v>
      </c>
      <c r="V28" s="122">
        <v>0.20697450907581749</v>
      </c>
      <c r="W28" s="216">
        <v>0.23475553291971479</v>
      </c>
      <c r="X28" s="216">
        <v>0.27136958622507246</v>
      </c>
      <c r="Y28" s="211">
        <v>0.25845337903561999</v>
      </c>
      <c r="Z28" s="211">
        <v>0.25126994714967416</v>
      </c>
      <c r="AA28" s="211">
        <v>0.24995869088665881</v>
      </c>
      <c r="AB28" s="211">
        <f>((O27*O28)+(P27*P28)+(Q27*Q28)+(R27*R28)+(S27*S28)+(T27*T28)+(U27*U28)+(V27*V28)+(W27*W28)+(X27*X28)+(Y27*Y28)+(Z27*Z28)+(AA27*AA28))/SUM(O27:AA27)</f>
        <v>0.24204558113053415</v>
      </c>
      <c r="AC28" s="211" t="s">
        <v>56</v>
      </c>
      <c r="AD28" s="211" t="s">
        <v>56</v>
      </c>
      <c r="AE28" s="212" t="s">
        <v>56</v>
      </c>
      <c r="AF28" s="212" t="s">
        <v>56</v>
      </c>
      <c r="AG28" s="213" t="s">
        <v>56</v>
      </c>
      <c r="AH28" s="211" t="s">
        <v>56</v>
      </c>
      <c r="AI28" s="211" t="s">
        <v>56</v>
      </c>
      <c r="AJ28" s="211" t="s">
        <v>56</v>
      </c>
      <c r="AK28" s="211" t="s">
        <v>56</v>
      </c>
      <c r="AL28" s="211" t="s">
        <v>56</v>
      </c>
      <c r="AM28" s="211" t="s">
        <v>56</v>
      </c>
      <c r="AN28" s="211" t="s">
        <v>56</v>
      </c>
      <c r="AO28" s="235" t="s">
        <v>56</v>
      </c>
    </row>
    <row r="29" spans="1:41" ht="15" customHeight="1" x14ac:dyDescent="0.35">
      <c r="A29" s="118" t="s">
        <v>29</v>
      </c>
      <c r="B29" s="128">
        <v>14500</v>
      </c>
      <c r="C29" s="128">
        <v>12890</v>
      </c>
      <c r="D29" s="210">
        <v>14520</v>
      </c>
      <c r="E29" s="210">
        <v>15601</v>
      </c>
      <c r="F29" s="210">
        <v>15166</v>
      </c>
      <c r="G29" s="210">
        <v>14792</v>
      </c>
      <c r="H29" s="210">
        <v>15071</v>
      </c>
      <c r="I29" s="210">
        <v>13386</v>
      </c>
      <c r="J29" s="210">
        <v>15856</v>
      </c>
      <c r="K29" s="210">
        <v>16867</v>
      </c>
      <c r="L29" s="210">
        <v>14688</v>
      </c>
      <c r="M29" s="210">
        <v>13521</v>
      </c>
      <c r="N29" s="217">
        <f>SUM(B29:M29)/12</f>
        <v>14738.166666666666</v>
      </c>
      <c r="O29" s="210">
        <v>13927</v>
      </c>
      <c r="P29" s="210">
        <v>10398</v>
      </c>
      <c r="Q29" s="210">
        <v>10841</v>
      </c>
      <c r="R29" s="210">
        <v>11856</v>
      </c>
      <c r="S29" s="210">
        <v>17726</v>
      </c>
      <c r="T29" s="210">
        <v>16201</v>
      </c>
      <c r="U29" s="210">
        <v>18159</v>
      </c>
      <c r="V29" s="210">
        <v>18004</v>
      </c>
      <c r="W29" s="121">
        <v>18150</v>
      </c>
      <c r="X29" s="121">
        <v>16185</v>
      </c>
      <c r="Y29" s="121">
        <v>19319</v>
      </c>
      <c r="Z29" s="137">
        <v>18102</v>
      </c>
      <c r="AA29" s="137">
        <v>20874</v>
      </c>
      <c r="AB29" s="137">
        <f>SUM(O29:AA29)/13</f>
        <v>16134</v>
      </c>
      <c r="AC29" s="211">
        <f>(O29-D29)/D29</f>
        <v>-4.0840220385674933E-2</v>
      </c>
      <c r="AD29" s="211">
        <f t="shared" ref="AD29:AL29" si="7">(P29-E29)/E29</f>
        <v>-0.33350426254727261</v>
      </c>
      <c r="AE29" s="212">
        <f t="shared" si="7"/>
        <v>-0.28517737043386521</v>
      </c>
      <c r="AF29" s="212">
        <f t="shared" si="7"/>
        <v>-0.19848566792861005</v>
      </c>
      <c r="AG29" s="213">
        <f t="shared" si="7"/>
        <v>0.17616614690465132</v>
      </c>
      <c r="AH29" s="214">
        <f t="shared" si="7"/>
        <v>0.21029433736739878</v>
      </c>
      <c r="AI29" s="214">
        <f t="shared" si="7"/>
        <v>0.14524470232088799</v>
      </c>
      <c r="AJ29" s="214">
        <f t="shared" si="7"/>
        <v>6.740973498547459E-2</v>
      </c>
      <c r="AK29" s="214">
        <f t="shared" si="7"/>
        <v>0.23570261437908496</v>
      </c>
      <c r="AL29" s="214">
        <f t="shared" si="7"/>
        <v>0.1970268471266918</v>
      </c>
      <c r="AM29" s="214">
        <f>(Y29-B29)/B29</f>
        <v>0.33234482758620687</v>
      </c>
      <c r="AN29" s="214">
        <f>(Z29-C29)/C29</f>
        <v>0.40434445306439099</v>
      </c>
      <c r="AO29" s="234">
        <f>(AA29-D29)/D29</f>
        <v>0.43760330578512396</v>
      </c>
    </row>
    <row r="30" spans="1:41" ht="15" customHeight="1" x14ac:dyDescent="0.35">
      <c r="A30" s="118" t="s">
        <v>42</v>
      </c>
      <c r="B30" s="129">
        <v>9.6551724137931036E-4</v>
      </c>
      <c r="C30" s="129">
        <v>7.7579519006982156E-4</v>
      </c>
      <c r="D30" s="215">
        <v>4.1322314049586776E-4</v>
      </c>
      <c r="E30" s="215">
        <v>1.0255752836356644E-3</v>
      </c>
      <c r="F30" s="215">
        <v>5.9343267835948834E-4</v>
      </c>
      <c r="G30" s="215">
        <v>2.7041644131963225E-4</v>
      </c>
      <c r="H30" s="215">
        <v>9.9528896556300172E-4</v>
      </c>
      <c r="I30" s="215">
        <v>1.344688480502017E-3</v>
      </c>
      <c r="J30" s="215">
        <v>1.0090817356205853E-3</v>
      </c>
      <c r="K30" s="215">
        <v>8.3002312207268631E-4</v>
      </c>
      <c r="L30" s="215">
        <v>2.7233115468409589E-4</v>
      </c>
      <c r="M30" s="215">
        <v>8.8750832039050369E-4</v>
      </c>
      <c r="N30" s="215">
        <f>((B29*B30)+(C29*C30)+(D29*D30)+(E29*E30)+(F29*F30)+(G29*G30)+(H29*H30)+(I29*I30)+(J29*J30)+(K29*K30)+(L29*L30)+(M29*M30))/SUM(B29:M29)</f>
        <v>7.8028700991756097E-4</v>
      </c>
      <c r="O30" s="166">
        <v>0.11057657787032384</v>
      </c>
      <c r="P30" s="166">
        <v>0.58578572802462014</v>
      </c>
      <c r="Q30" s="166">
        <v>0.62374319712203674</v>
      </c>
      <c r="R30" s="166">
        <v>0.50261470985155199</v>
      </c>
      <c r="S30" s="166">
        <v>0.41283989619767575</v>
      </c>
      <c r="T30" s="166">
        <v>0.40374050984507132</v>
      </c>
      <c r="U30" s="166">
        <v>0.39737871028140315</v>
      </c>
      <c r="V30" s="166">
        <v>0.42462786047544993</v>
      </c>
      <c r="W30" s="216">
        <v>0.49768595041322317</v>
      </c>
      <c r="X30" s="216">
        <v>0.53951189372876118</v>
      </c>
      <c r="Y30" s="211">
        <v>0.54045240436875619</v>
      </c>
      <c r="Z30" s="212">
        <v>0.52784222737819031</v>
      </c>
      <c r="AA30" s="212">
        <v>0.53348663409025587</v>
      </c>
      <c r="AB30" s="212">
        <f>((O29*O30)+(P29*P30)+(Q29*Q30)+(R29*R30)+(S29*S30)+(T29*T30)+(U29*U30)+(V29*V30)+(W29*W30)+(X29*X30)+(Y29*Y30)+(Z29*Z30)+(AA29*AA30))/SUM(O29:AA29)</f>
        <v>0.46709290461614744</v>
      </c>
      <c r="AC30" s="212" t="s">
        <v>56</v>
      </c>
      <c r="AD30" s="212" t="s">
        <v>56</v>
      </c>
      <c r="AE30" s="212" t="s">
        <v>56</v>
      </c>
      <c r="AF30" s="212" t="s">
        <v>56</v>
      </c>
      <c r="AG30" s="213" t="s">
        <v>56</v>
      </c>
      <c r="AH30" s="211" t="s">
        <v>56</v>
      </c>
      <c r="AI30" s="211" t="s">
        <v>56</v>
      </c>
      <c r="AJ30" s="211" t="s">
        <v>56</v>
      </c>
      <c r="AK30" s="211" t="s">
        <v>56</v>
      </c>
      <c r="AL30" s="211" t="s">
        <v>56</v>
      </c>
      <c r="AM30" s="211" t="s">
        <v>56</v>
      </c>
      <c r="AN30" s="211" t="s">
        <v>56</v>
      </c>
      <c r="AO30" s="235" t="s">
        <v>56</v>
      </c>
    </row>
    <row r="31" spans="1:41" ht="15" customHeight="1" x14ac:dyDescent="0.35">
      <c r="A31" s="118" t="s">
        <v>30</v>
      </c>
      <c r="B31" s="200">
        <v>0</v>
      </c>
      <c r="C31" s="200">
        <v>0</v>
      </c>
      <c r="D31" s="134">
        <v>0</v>
      </c>
      <c r="E31" s="134">
        <v>0</v>
      </c>
      <c r="F31" s="134">
        <v>0</v>
      </c>
      <c r="G31" s="134">
        <v>0</v>
      </c>
      <c r="H31" s="134">
        <v>0</v>
      </c>
      <c r="I31" s="134">
        <v>0</v>
      </c>
      <c r="J31" s="134">
        <v>0</v>
      </c>
      <c r="K31" s="134">
        <v>0</v>
      </c>
      <c r="L31" s="134">
        <v>0</v>
      </c>
      <c r="M31" s="134">
        <v>0</v>
      </c>
      <c r="N31" s="134">
        <v>0</v>
      </c>
      <c r="O31" s="134">
        <v>0</v>
      </c>
      <c r="P31" s="134">
        <v>0</v>
      </c>
      <c r="Q31" s="134">
        <v>0</v>
      </c>
      <c r="R31" s="134">
        <v>0</v>
      </c>
      <c r="S31" s="134">
        <v>0</v>
      </c>
      <c r="T31" s="134">
        <v>0</v>
      </c>
      <c r="U31" s="134">
        <v>0</v>
      </c>
      <c r="V31" s="134">
        <v>0</v>
      </c>
      <c r="W31" s="121">
        <v>0</v>
      </c>
      <c r="X31" s="121">
        <v>0</v>
      </c>
      <c r="Y31" s="218">
        <v>0</v>
      </c>
      <c r="Z31" s="219">
        <v>0</v>
      </c>
      <c r="AA31" s="219">
        <v>0</v>
      </c>
      <c r="AB31" s="219">
        <v>0</v>
      </c>
      <c r="AC31" s="212" t="s">
        <v>56</v>
      </c>
      <c r="AD31" s="212" t="s">
        <v>56</v>
      </c>
      <c r="AE31" s="212" t="s">
        <v>56</v>
      </c>
      <c r="AF31" s="212" t="s">
        <v>56</v>
      </c>
      <c r="AG31" s="213" t="s">
        <v>56</v>
      </c>
      <c r="AH31" s="211" t="s">
        <v>56</v>
      </c>
      <c r="AI31" s="211" t="s">
        <v>56</v>
      </c>
      <c r="AJ31" s="211" t="s">
        <v>56</v>
      </c>
      <c r="AK31" s="211" t="s">
        <v>56</v>
      </c>
      <c r="AL31" s="211" t="s">
        <v>56</v>
      </c>
      <c r="AM31" s="211" t="s">
        <v>56</v>
      </c>
      <c r="AN31" s="211" t="s">
        <v>56</v>
      </c>
      <c r="AO31" s="235" t="s">
        <v>56</v>
      </c>
    </row>
    <row r="32" spans="1:41" ht="15" customHeight="1" x14ac:dyDescent="0.35">
      <c r="A32" s="237" t="s">
        <v>31</v>
      </c>
      <c r="B32" s="258">
        <v>68283</v>
      </c>
      <c r="C32" s="258">
        <v>59236</v>
      </c>
      <c r="D32" s="263">
        <v>68649</v>
      </c>
      <c r="E32" s="263">
        <v>71927</v>
      </c>
      <c r="F32" s="263">
        <v>72477</v>
      </c>
      <c r="G32" s="263">
        <v>66922</v>
      </c>
      <c r="H32" s="263">
        <v>68257</v>
      </c>
      <c r="I32" s="263">
        <v>65620</v>
      </c>
      <c r="J32" s="263">
        <v>69142</v>
      </c>
      <c r="K32" s="263">
        <v>73411</v>
      </c>
      <c r="L32" s="263">
        <v>69197</v>
      </c>
      <c r="M32" s="263">
        <v>63487</v>
      </c>
      <c r="N32" s="240">
        <f>SUM(B32:M32)/12</f>
        <v>68050.666666666672</v>
      </c>
      <c r="O32" s="263">
        <v>61497</v>
      </c>
      <c r="P32" s="263">
        <v>28574</v>
      </c>
      <c r="Q32" s="263">
        <v>31089</v>
      </c>
      <c r="R32" s="263">
        <v>37295</v>
      </c>
      <c r="S32" s="263">
        <v>65983</v>
      </c>
      <c r="T32" s="263">
        <v>62174</v>
      </c>
      <c r="U32" s="263">
        <v>68162</v>
      </c>
      <c r="V32" s="263">
        <v>70096</v>
      </c>
      <c r="W32" s="240">
        <v>64406</v>
      </c>
      <c r="X32" s="240">
        <v>60514</v>
      </c>
      <c r="Y32" s="240">
        <v>62263</v>
      </c>
      <c r="Z32" s="264">
        <v>58086</v>
      </c>
      <c r="AA32" s="264">
        <v>67468</v>
      </c>
      <c r="AB32" s="264">
        <f>SUM(O32:AA32)/13</f>
        <v>56739</v>
      </c>
      <c r="AC32" s="265">
        <f>(O32-D32)/D32</f>
        <v>-0.10418214394965696</v>
      </c>
      <c r="AD32" s="265">
        <f t="shared" ref="AD32:AL32" si="8">(P32-E32)/E32</f>
        <v>-0.60273610744226791</v>
      </c>
      <c r="AE32" s="265">
        <f t="shared" si="8"/>
        <v>-0.57105012624694729</v>
      </c>
      <c r="AF32" s="265">
        <f t="shared" si="8"/>
        <v>-0.44270942291025372</v>
      </c>
      <c r="AG32" s="266">
        <f t="shared" si="8"/>
        <v>-3.331526436848968E-2</v>
      </c>
      <c r="AH32" s="267">
        <f t="shared" si="8"/>
        <v>-5.2514477293508076E-2</v>
      </c>
      <c r="AI32" s="267">
        <f t="shared" si="8"/>
        <v>-1.4173729426397847E-2</v>
      </c>
      <c r="AJ32" s="267">
        <f t="shared" si="8"/>
        <v>-4.5156720382503984E-2</v>
      </c>
      <c r="AK32" s="267">
        <f t="shared" si="8"/>
        <v>-6.923710565486943E-2</v>
      </c>
      <c r="AL32" s="267">
        <f t="shared" si="8"/>
        <v>-4.6828484571644589E-2</v>
      </c>
      <c r="AM32" s="267">
        <f>(Y32-B32)/B32</f>
        <v>-8.8162500183061668E-2</v>
      </c>
      <c r="AN32" s="267">
        <f>(Z32-C32)/C32</f>
        <v>-1.9413869943953003E-2</v>
      </c>
      <c r="AO32" s="268">
        <f>(AA32-D32)/D32</f>
        <v>-1.7203455257906161E-2</v>
      </c>
    </row>
    <row r="33" spans="1:41" ht="17.25" customHeight="1" x14ac:dyDescent="0.35">
      <c r="A33" s="59" t="s">
        <v>32</v>
      </c>
      <c r="B33" s="59"/>
      <c r="C33" s="59"/>
      <c r="D33" s="30"/>
      <c r="E33" s="30"/>
      <c r="F33" s="30"/>
      <c r="G33" s="30"/>
      <c r="H33" s="30"/>
      <c r="I33" s="30"/>
      <c r="J33" s="30"/>
      <c r="K33" s="30"/>
      <c r="L33" s="30"/>
      <c r="M33" s="30"/>
      <c r="N33" s="63"/>
      <c r="O33" s="30"/>
      <c r="P33" s="30"/>
      <c r="Q33" s="30"/>
      <c r="R33" s="30"/>
      <c r="S33" s="30"/>
      <c r="T33" s="30"/>
      <c r="U33" s="30"/>
      <c r="V33" s="30"/>
      <c r="W33" s="30"/>
      <c r="X33" s="30"/>
      <c r="Y33" s="64"/>
      <c r="Z33" s="31"/>
      <c r="AA33" s="31"/>
      <c r="AB33" s="31"/>
      <c r="AC33" s="31"/>
      <c r="AD33" s="31"/>
      <c r="AE33" s="31"/>
      <c r="AF33" s="31"/>
      <c r="AG33" s="31"/>
      <c r="AH33" s="31"/>
      <c r="AI33" s="31"/>
      <c r="AJ33" s="31"/>
      <c r="AK33" s="115"/>
      <c r="AL33" s="115"/>
      <c r="AM33" s="115"/>
      <c r="AN33" s="115"/>
      <c r="AO33" s="115"/>
    </row>
    <row r="34" spans="1:41" ht="12" customHeight="1" x14ac:dyDescent="0.35">
      <c r="A34" s="73" t="s">
        <v>38</v>
      </c>
      <c r="B34" s="73"/>
      <c r="C34" s="73"/>
      <c r="D34" s="35"/>
      <c r="E34" s="35"/>
      <c r="F34" s="35"/>
      <c r="G34" s="35"/>
      <c r="H34" s="35"/>
      <c r="I34" s="35"/>
      <c r="J34" s="35"/>
      <c r="K34" s="35"/>
      <c r="L34" s="35"/>
      <c r="M34" s="35"/>
      <c r="N34" s="80"/>
      <c r="O34" s="35"/>
      <c r="P34" s="35"/>
      <c r="Q34" s="35"/>
      <c r="R34" s="35"/>
      <c r="S34" s="35"/>
      <c r="T34" s="35"/>
      <c r="U34" s="35"/>
      <c r="V34" s="35"/>
      <c r="W34" s="35"/>
      <c r="X34" s="35"/>
      <c r="Y34" s="81"/>
      <c r="Z34" s="36"/>
      <c r="AA34" s="36"/>
      <c r="AB34" s="36"/>
      <c r="AC34" s="36"/>
      <c r="AD34" s="36"/>
      <c r="AE34" s="36"/>
      <c r="AF34" s="36"/>
      <c r="AG34" s="36"/>
      <c r="AH34" s="36"/>
      <c r="AI34" s="36"/>
      <c r="AJ34" s="36"/>
      <c r="AK34" s="222"/>
      <c r="AL34" s="222"/>
      <c r="AM34" s="222"/>
      <c r="AN34" s="222"/>
      <c r="AO34" s="222"/>
    </row>
    <row r="35" spans="1:41" ht="12" customHeight="1" x14ac:dyDescent="0.35">
      <c r="A35" s="73" t="s">
        <v>33</v>
      </c>
      <c r="B35" s="73"/>
      <c r="C35" s="73"/>
      <c r="D35" s="35"/>
      <c r="E35" s="35"/>
      <c r="F35" s="35"/>
      <c r="G35" s="35"/>
      <c r="H35" s="35"/>
      <c r="I35" s="35"/>
      <c r="J35" s="35"/>
      <c r="K35" s="35"/>
      <c r="L35" s="35"/>
      <c r="M35" s="35"/>
      <c r="N35" s="80"/>
      <c r="O35" s="35"/>
      <c r="P35" s="35"/>
      <c r="Q35" s="35"/>
      <c r="R35" s="35"/>
      <c r="S35" s="35"/>
      <c r="T35" s="35"/>
      <c r="U35" s="35"/>
      <c r="V35" s="35"/>
      <c r="W35" s="35"/>
      <c r="X35" s="35"/>
      <c r="Y35" s="81"/>
      <c r="Z35" s="36"/>
      <c r="AA35" s="36"/>
      <c r="AB35" s="36"/>
      <c r="AC35" s="36"/>
      <c r="AD35" s="36"/>
      <c r="AE35" s="36"/>
      <c r="AF35" s="36"/>
      <c r="AG35" s="36"/>
      <c r="AH35" s="36"/>
      <c r="AI35" s="36"/>
      <c r="AJ35" s="36"/>
      <c r="AK35" s="222"/>
      <c r="AL35" s="222"/>
      <c r="AM35" s="222"/>
      <c r="AN35" s="222"/>
      <c r="AO35" s="222"/>
    </row>
    <row r="36" spans="1:41" ht="12" customHeight="1" x14ac:dyDescent="0.35">
      <c r="A36" s="73" t="s">
        <v>241</v>
      </c>
      <c r="B36" s="73"/>
      <c r="C36" s="73"/>
      <c r="D36" s="35"/>
      <c r="E36" s="35"/>
      <c r="F36" s="35"/>
      <c r="G36" s="35"/>
      <c r="H36" s="33"/>
      <c r="I36" s="33"/>
      <c r="J36" s="33"/>
      <c r="K36" s="33"/>
      <c r="L36" s="33"/>
      <c r="M36" s="33"/>
      <c r="N36" s="78"/>
      <c r="O36" s="33"/>
      <c r="P36" s="33"/>
      <c r="Q36" s="33"/>
      <c r="R36" s="33"/>
      <c r="S36" s="33"/>
      <c r="T36" s="33"/>
      <c r="U36" s="33"/>
      <c r="V36" s="33"/>
      <c r="W36" s="33"/>
      <c r="X36" s="33"/>
      <c r="Y36" s="79"/>
      <c r="Z36" s="34"/>
      <c r="AA36" s="34"/>
      <c r="AB36" s="34"/>
      <c r="AC36" s="34"/>
      <c r="AD36" s="34"/>
      <c r="AE36" s="34"/>
      <c r="AF36" s="34"/>
      <c r="AG36" s="34"/>
      <c r="AH36" s="34"/>
      <c r="AI36" s="34"/>
      <c r="AJ36" s="34"/>
      <c r="AK36" s="82"/>
      <c r="AL36" s="82"/>
      <c r="AM36" s="82"/>
      <c r="AN36" s="82"/>
      <c r="AO36" s="82"/>
    </row>
    <row r="37" spans="1:41" ht="12" customHeight="1" x14ac:dyDescent="0.35">
      <c r="A37" s="73" t="s">
        <v>51</v>
      </c>
      <c r="B37" s="73"/>
      <c r="C37" s="73"/>
      <c r="D37" s="33"/>
      <c r="E37" s="33"/>
      <c r="F37" s="33"/>
      <c r="G37" s="33"/>
      <c r="H37" s="33"/>
      <c r="I37" s="33"/>
      <c r="J37" s="33"/>
      <c r="K37" s="33"/>
      <c r="L37" s="33"/>
      <c r="M37" s="33"/>
      <c r="N37" s="78"/>
      <c r="O37" s="33"/>
      <c r="P37" s="33"/>
      <c r="Q37" s="33"/>
      <c r="R37" s="33"/>
      <c r="S37" s="33"/>
      <c r="T37" s="33"/>
      <c r="U37" s="33"/>
      <c r="V37" s="33"/>
      <c r="W37" s="33"/>
      <c r="X37" s="33"/>
      <c r="Y37" s="79"/>
      <c r="Z37" s="34"/>
      <c r="AA37" s="34"/>
      <c r="AB37" s="34"/>
      <c r="AC37" s="34"/>
      <c r="AD37" s="34"/>
      <c r="AE37" s="34"/>
      <c r="AF37" s="34"/>
      <c r="AG37" s="34"/>
      <c r="AH37" s="34"/>
      <c r="AI37" s="34"/>
      <c r="AJ37" s="34"/>
      <c r="AK37" s="82"/>
      <c r="AL37" s="82"/>
      <c r="AM37" s="82"/>
      <c r="AN37" s="82"/>
      <c r="AO37" s="82"/>
    </row>
    <row r="38" spans="1:41" ht="12" customHeight="1" x14ac:dyDescent="0.35">
      <c r="A38" s="285" t="s">
        <v>136</v>
      </c>
      <c r="B38" s="285"/>
      <c r="C38" s="285"/>
      <c r="D38" s="285"/>
      <c r="E38" s="107"/>
      <c r="F38" s="107"/>
      <c r="G38" s="107"/>
      <c r="H38" s="39"/>
      <c r="I38" s="39"/>
      <c r="J38" s="39"/>
      <c r="K38" s="39"/>
      <c r="L38" s="39"/>
      <c r="M38" s="39"/>
      <c r="N38" s="84"/>
      <c r="O38" s="39"/>
      <c r="P38" s="39"/>
      <c r="Q38" s="39"/>
      <c r="R38" s="39"/>
      <c r="S38" s="39"/>
      <c r="T38" s="39"/>
      <c r="U38" s="39"/>
      <c r="V38" s="39"/>
      <c r="W38" s="39"/>
      <c r="X38" s="39"/>
      <c r="Y38" s="85"/>
      <c r="Z38" s="40"/>
      <c r="AA38" s="40"/>
      <c r="AB38" s="40"/>
      <c r="AC38" s="40"/>
      <c r="AD38" s="40"/>
      <c r="AE38" s="40"/>
      <c r="AF38" s="40"/>
      <c r="AG38" s="40"/>
      <c r="AH38" s="40"/>
      <c r="AI38" s="40"/>
      <c r="AJ38" s="40"/>
      <c r="AK38" s="65"/>
      <c r="AL38" s="65"/>
      <c r="AM38" s="65"/>
      <c r="AN38" s="65"/>
      <c r="AO38" s="65"/>
    </row>
    <row r="39" spans="1:41" ht="12" customHeight="1" x14ac:dyDescent="0.35">
      <c r="A39" s="89" t="s">
        <v>57</v>
      </c>
      <c r="B39" s="73"/>
      <c r="C39" s="73"/>
      <c r="D39" s="35"/>
      <c r="E39" s="35"/>
      <c r="F39" s="35"/>
      <c r="G39" s="35"/>
      <c r="H39" s="35"/>
      <c r="I39" s="35"/>
      <c r="J39" s="35"/>
      <c r="K39" s="35"/>
      <c r="L39" s="35"/>
      <c r="M39" s="35"/>
      <c r="N39" s="80"/>
      <c r="O39" s="35"/>
      <c r="P39" s="35"/>
      <c r="Q39" s="35"/>
      <c r="R39" s="35"/>
      <c r="S39" s="35"/>
      <c r="T39" s="35"/>
      <c r="U39" s="35"/>
      <c r="V39" s="35"/>
      <c r="W39" s="35"/>
      <c r="X39" s="35"/>
      <c r="Y39" s="81"/>
      <c r="Z39" s="36"/>
      <c r="AA39" s="36"/>
      <c r="AB39" s="36"/>
      <c r="AC39" s="36"/>
      <c r="AD39" s="36"/>
      <c r="AE39" s="36"/>
      <c r="AF39" s="36"/>
      <c r="AG39" s="36"/>
      <c r="AH39" s="36"/>
      <c r="AI39" s="36"/>
      <c r="AJ39" s="36"/>
      <c r="AK39" s="222"/>
      <c r="AL39" s="222"/>
      <c r="AM39" s="222"/>
      <c r="AN39" s="222"/>
      <c r="AO39" s="222"/>
    </row>
    <row r="40" spans="1:41" ht="12" customHeight="1" x14ac:dyDescent="0.35">
      <c r="A40" s="89" t="s">
        <v>242</v>
      </c>
      <c r="B40" s="73"/>
      <c r="C40" s="73"/>
      <c r="D40" s="35"/>
      <c r="E40" s="35"/>
      <c r="F40" s="35"/>
      <c r="G40" s="35"/>
      <c r="H40" s="30"/>
      <c r="I40" s="30"/>
      <c r="J40" s="30"/>
      <c r="K40" s="30"/>
      <c r="L40" s="30"/>
      <c r="M40" s="30"/>
      <c r="N40" s="63"/>
      <c r="O40" s="30"/>
      <c r="P40" s="30"/>
      <c r="Q40" s="30"/>
      <c r="R40" s="30"/>
      <c r="S40" s="30"/>
      <c r="T40" s="30"/>
      <c r="U40" s="30"/>
      <c r="V40" s="30"/>
      <c r="W40" s="30"/>
      <c r="X40" s="30"/>
      <c r="Y40" s="64"/>
      <c r="Z40" s="31"/>
      <c r="AA40" s="31"/>
      <c r="AB40" s="31"/>
      <c r="AC40" s="31"/>
      <c r="AD40" s="31"/>
      <c r="AE40" s="31"/>
      <c r="AF40" s="31"/>
      <c r="AG40" s="31"/>
      <c r="AH40" s="31"/>
      <c r="AI40" s="31"/>
      <c r="AJ40" s="31"/>
      <c r="AK40" s="115"/>
      <c r="AL40" s="115"/>
      <c r="AM40" s="115"/>
      <c r="AN40" s="115"/>
      <c r="AO40" s="115"/>
    </row>
    <row r="41" spans="1:41" ht="12" customHeight="1" x14ac:dyDescent="0.35">
      <c r="A41" s="89" t="s">
        <v>55</v>
      </c>
      <c r="B41" s="73"/>
      <c r="C41" s="73"/>
      <c r="D41" s="35"/>
      <c r="E41" s="35"/>
      <c r="F41" s="35"/>
      <c r="G41" s="35"/>
      <c r="H41" s="30"/>
      <c r="I41" s="30"/>
      <c r="J41" s="30"/>
      <c r="K41" s="30"/>
      <c r="L41" s="30"/>
      <c r="M41" s="30"/>
      <c r="N41" s="63"/>
      <c r="O41" s="30"/>
      <c r="P41" s="30"/>
      <c r="Q41" s="30"/>
      <c r="R41" s="30"/>
      <c r="S41" s="30"/>
      <c r="T41" s="30"/>
      <c r="U41" s="30"/>
      <c r="V41" s="30"/>
      <c r="W41" s="30"/>
      <c r="X41" s="30"/>
      <c r="Y41" s="64"/>
      <c r="Z41" s="31"/>
      <c r="AA41" s="31"/>
      <c r="AB41" s="31"/>
      <c r="AC41" s="31"/>
      <c r="AD41" s="31"/>
      <c r="AE41" s="31"/>
      <c r="AF41" s="31"/>
      <c r="AG41" s="31"/>
      <c r="AH41" s="31"/>
      <c r="AI41" s="31"/>
      <c r="AJ41" s="31"/>
      <c r="AK41" s="115"/>
      <c r="AL41" s="115"/>
      <c r="AM41" s="115"/>
      <c r="AN41" s="115"/>
      <c r="AO41" s="115"/>
    </row>
    <row r="42" spans="1:41" ht="12" customHeight="1" x14ac:dyDescent="0.35">
      <c r="A42" s="89" t="s">
        <v>243</v>
      </c>
      <c r="B42" s="73"/>
      <c r="C42" s="73"/>
      <c r="D42" s="30"/>
      <c r="E42" s="30"/>
      <c r="F42" s="30"/>
      <c r="G42" s="30"/>
      <c r="H42" s="30"/>
      <c r="I42" s="30"/>
      <c r="J42" s="30"/>
      <c r="K42" s="30"/>
      <c r="L42" s="30"/>
      <c r="M42" s="30"/>
      <c r="N42" s="63"/>
      <c r="O42" s="30"/>
      <c r="P42" s="30"/>
      <c r="Q42" s="30"/>
      <c r="R42" s="30"/>
      <c r="S42" s="30"/>
      <c r="T42" s="30"/>
      <c r="U42" s="30"/>
      <c r="V42" s="30"/>
      <c r="W42" s="30"/>
      <c r="X42" s="30"/>
      <c r="Y42" s="64"/>
      <c r="Z42" s="31"/>
      <c r="AA42" s="31"/>
      <c r="AB42" s="31"/>
      <c r="AC42" s="31"/>
      <c r="AD42" s="31"/>
      <c r="AE42" s="31"/>
      <c r="AF42" s="31"/>
      <c r="AG42" s="31"/>
      <c r="AH42" s="31"/>
      <c r="AI42" s="31"/>
      <c r="AJ42" s="31"/>
      <c r="AK42" s="115"/>
      <c r="AL42" s="115"/>
      <c r="AM42" s="115"/>
      <c r="AN42" s="115"/>
      <c r="AO42" s="115"/>
    </row>
    <row r="43" spans="1:41" ht="12" customHeight="1" x14ac:dyDescent="0.35">
      <c r="A43" s="59" t="s">
        <v>35</v>
      </c>
      <c r="B43" s="59"/>
      <c r="C43" s="59"/>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row>
    <row r="44" spans="1:41" ht="30" customHeight="1" x14ac:dyDescent="0.35">
      <c r="A44" s="66" t="s">
        <v>244</v>
      </c>
      <c r="B44" s="66"/>
      <c r="C44" s="66"/>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row>
    <row r="45" spans="1:41" ht="20.25" customHeight="1" x14ac:dyDescent="0.35">
      <c r="A45" s="58" t="s">
        <v>215</v>
      </c>
      <c r="B45" s="70"/>
      <c r="C45" s="70"/>
      <c r="D45" s="207"/>
      <c r="E45" s="207"/>
      <c r="F45" s="207"/>
      <c r="G45" s="207"/>
      <c r="H45" s="207"/>
      <c r="I45" s="207"/>
      <c r="J45" s="207"/>
      <c r="K45" s="207"/>
      <c r="L45" s="207"/>
      <c r="M45" s="207"/>
      <c r="N45" s="207"/>
      <c r="O45" s="208"/>
      <c r="P45" s="208"/>
      <c r="Q45" s="208"/>
      <c r="R45" s="208"/>
      <c r="S45" s="207"/>
      <c r="T45" s="207"/>
      <c r="U45" s="207"/>
      <c r="V45" s="207"/>
      <c r="W45" s="207"/>
      <c r="X45" s="207"/>
      <c r="Y45" s="207"/>
      <c r="Z45" s="209"/>
      <c r="AA45" s="209"/>
      <c r="AB45" s="209"/>
      <c r="AC45" s="209"/>
      <c r="AD45" s="209"/>
      <c r="AE45" s="209"/>
      <c r="AF45" s="209"/>
      <c r="AG45" s="209"/>
      <c r="AH45" s="209"/>
      <c r="AI45" s="209"/>
      <c r="AJ45" s="209"/>
      <c r="AK45" s="205"/>
      <c r="AL45" s="205"/>
      <c r="AM45" s="205"/>
      <c r="AN45" s="205"/>
      <c r="AO45" s="205"/>
    </row>
    <row r="46" spans="1:41" ht="15" customHeight="1" x14ac:dyDescent="0.35">
      <c r="A46" s="139"/>
      <c r="B46" s="286" t="s">
        <v>53</v>
      </c>
      <c r="C46" s="287"/>
      <c r="D46" s="287"/>
      <c r="E46" s="287"/>
      <c r="F46" s="287"/>
      <c r="G46" s="287"/>
      <c r="H46" s="287"/>
      <c r="I46" s="287"/>
      <c r="J46" s="287"/>
      <c r="K46" s="287"/>
      <c r="L46" s="287"/>
      <c r="M46" s="287"/>
      <c r="N46" s="288"/>
      <c r="O46" s="286" t="s">
        <v>54</v>
      </c>
      <c r="P46" s="287"/>
      <c r="Q46" s="287"/>
      <c r="R46" s="287"/>
      <c r="S46" s="287"/>
      <c r="T46" s="287"/>
      <c r="U46" s="287"/>
      <c r="V46" s="287"/>
      <c r="W46" s="287"/>
      <c r="X46" s="287"/>
      <c r="Y46" s="287"/>
      <c r="Z46" s="287"/>
      <c r="AA46" s="287"/>
      <c r="AB46" s="288"/>
      <c r="AC46" s="293" t="s">
        <v>60</v>
      </c>
      <c r="AD46" s="291"/>
      <c r="AE46" s="291"/>
      <c r="AF46" s="291"/>
      <c r="AG46" s="291"/>
      <c r="AH46" s="291"/>
      <c r="AI46" s="291"/>
      <c r="AJ46" s="291"/>
      <c r="AK46" s="291"/>
      <c r="AL46" s="291"/>
      <c r="AM46" s="291"/>
      <c r="AN46" s="291"/>
      <c r="AO46" s="291"/>
    </row>
    <row r="47" spans="1:41" ht="44.15" customHeight="1" x14ac:dyDescent="0.35">
      <c r="A47" s="117" t="s">
        <v>37</v>
      </c>
      <c r="B47" s="55" t="s">
        <v>157</v>
      </c>
      <c r="C47" s="55" t="s">
        <v>158</v>
      </c>
      <c r="D47" s="55" t="s">
        <v>159</v>
      </c>
      <c r="E47" s="55" t="s">
        <v>160</v>
      </c>
      <c r="F47" s="55" t="s">
        <v>161</v>
      </c>
      <c r="G47" s="55" t="s">
        <v>162</v>
      </c>
      <c r="H47" s="55" t="s">
        <v>163</v>
      </c>
      <c r="I47" s="55" t="s">
        <v>164</v>
      </c>
      <c r="J47" s="55" t="s">
        <v>165</v>
      </c>
      <c r="K47" s="55" t="s">
        <v>166</v>
      </c>
      <c r="L47" s="55" t="s">
        <v>167</v>
      </c>
      <c r="M47" s="55" t="s">
        <v>168</v>
      </c>
      <c r="N47" s="55" t="s">
        <v>153</v>
      </c>
      <c r="O47" s="55" t="s">
        <v>169</v>
      </c>
      <c r="P47" s="55" t="s">
        <v>170</v>
      </c>
      <c r="Q47" s="55" t="s">
        <v>171</v>
      </c>
      <c r="R47" s="55" t="s">
        <v>172</v>
      </c>
      <c r="S47" s="55" t="s">
        <v>173</v>
      </c>
      <c r="T47" s="55" t="s">
        <v>174</v>
      </c>
      <c r="U47" s="55" t="s">
        <v>175</v>
      </c>
      <c r="V47" s="55" t="s">
        <v>176</v>
      </c>
      <c r="W47" s="55" t="s">
        <v>177</v>
      </c>
      <c r="X47" s="55" t="s">
        <v>178</v>
      </c>
      <c r="Y47" s="55" t="s">
        <v>179</v>
      </c>
      <c r="Z47" s="55" t="s">
        <v>180</v>
      </c>
      <c r="AA47" s="55" t="s">
        <v>181</v>
      </c>
      <c r="AB47" s="55" t="s">
        <v>154</v>
      </c>
      <c r="AC47" s="55" t="s">
        <v>61</v>
      </c>
      <c r="AD47" s="55" t="s">
        <v>62</v>
      </c>
      <c r="AE47" s="55" t="s">
        <v>63</v>
      </c>
      <c r="AF47" s="55" t="s">
        <v>64</v>
      </c>
      <c r="AG47" s="55" t="s">
        <v>65</v>
      </c>
      <c r="AH47" s="55" t="s">
        <v>66</v>
      </c>
      <c r="AI47" s="55" t="s">
        <v>67</v>
      </c>
      <c r="AJ47" s="55" t="s">
        <v>68</v>
      </c>
      <c r="AK47" s="55" t="s">
        <v>69</v>
      </c>
      <c r="AL47" s="55" t="s">
        <v>70</v>
      </c>
      <c r="AM47" s="55" t="s">
        <v>71</v>
      </c>
      <c r="AN47" s="55" t="s">
        <v>72</v>
      </c>
      <c r="AO47" s="143" t="s">
        <v>73</v>
      </c>
    </row>
    <row r="48" spans="1:41" ht="15" customHeight="1" x14ac:dyDescent="0.35">
      <c r="A48" s="118" t="s">
        <v>40</v>
      </c>
      <c r="B48" s="128">
        <v>72890</v>
      </c>
      <c r="C48" s="128">
        <v>58501</v>
      </c>
      <c r="D48" s="210">
        <v>69636</v>
      </c>
      <c r="E48" s="210">
        <v>75588</v>
      </c>
      <c r="F48" s="210">
        <v>77732</v>
      </c>
      <c r="G48" s="210">
        <v>68993</v>
      </c>
      <c r="H48" s="210">
        <v>70543</v>
      </c>
      <c r="I48" s="210">
        <v>62154</v>
      </c>
      <c r="J48" s="210">
        <v>71145</v>
      </c>
      <c r="K48" s="210">
        <v>76362</v>
      </c>
      <c r="L48" s="210">
        <v>69064</v>
      </c>
      <c r="M48" s="210">
        <v>62810</v>
      </c>
      <c r="N48" s="121">
        <f>SUM(B48:M48)/12</f>
        <v>69618.166666666672</v>
      </c>
      <c r="O48" s="210">
        <v>59850</v>
      </c>
      <c r="P48" s="210">
        <v>21460</v>
      </c>
      <c r="Q48" s="210">
        <v>19548</v>
      </c>
      <c r="R48" s="210">
        <v>25057</v>
      </c>
      <c r="S48" s="210">
        <v>65932</v>
      </c>
      <c r="T48" s="210">
        <v>62398</v>
      </c>
      <c r="U48" s="210">
        <v>71977</v>
      </c>
      <c r="V48" s="210">
        <v>72587</v>
      </c>
      <c r="W48" s="121">
        <v>68042</v>
      </c>
      <c r="X48" s="121">
        <v>64912</v>
      </c>
      <c r="Y48" s="121">
        <v>68385</v>
      </c>
      <c r="Z48" s="137">
        <v>61819</v>
      </c>
      <c r="AA48" s="137">
        <v>74723</v>
      </c>
      <c r="AB48" s="137">
        <f>SUM(O48:AA48)/13</f>
        <v>56668.461538461539</v>
      </c>
      <c r="AC48" s="211">
        <f>(O48-D48)/D48</f>
        <v>-0.1405307599517491</v>
      </c>
      <c r="AD48" s="211">
        <f t="shared" ref="AD48" si="9">(P48-E48)/E48</f>
        <v>-0.71609250145525749</v>
      </c>
      <c r="AE48" s="212">
        <f t="shared" ref="AE48" si="10">(Q48-F48)/F48</f>
        <v>-0.74852055781402771</v>
      </c>
      <c r="AF48" s="212">
        <f t="shared" ref="AF48" si="11">(R48-G48)/G48</f>
        <v>-0.63681822793616749</v>
      </c>
      <c r="AG48" s="213">
        <f t="shared" ref="AG48" si="12">(S48-H48)/H48</f>
        <v>-6.5364387678437261E-2</v>
      </c>
      <c r="AH48" s="283">
        <f t="shared" ref="AH48" si="13">(T48-I48)/I48</f>
        <v>3.9257328570968886E-3</v>
      </c>
      <c r="AI48" s="214">
        <f t="shared" ref="AI48" si="14">(U48-J48)/J48</f>
        <v>1.1694426874692529E-2</v>
      </c>
      <c r="AJ48" s="214">
        <f t="shared" ref="AJ48" si="15">(V48-K48)/K48</f>
        <v>-4.9435583143448314E-2</v>
      </c>
      <c r="AK48" s="214">
        <f t="shared" ref="AK48" si="16">(W48-L48)/L48</f>
        <v>-1.4797868643576972E-2</v>
      </c>
      <c r="AL48" s="214">
        <f t="shared" ref="AL48" si="17">(X48-M48)/M48</f>
        <v>3.3466008597357107E-2</v>
      </c>
      <c r="AM48" s="214">
        <f>(Y48-B48)/B48</f>
        <v>-6.1805460282617644E-2</v>
      </c>
      <c r="AN48" s="214">
        <f>(Z48-C48)/C48</f>
        <v>5.6716979196936808E-2</v>
      </c>
      <c r="AO48" s="234">
        <f>(AA48-D48)/D48</f>
        <v>7.3051295307025102E-2</v>
      </c>
    </row>
    <row r="49" spans="1:41" ht="15" customHeight="1" x14ac:dyDescent="0.35">
      <c r="A49" s="118" t="s">
        <v>41</v>
      </c>
      <c r="B49" s="129">
        <v>0</v>
      </c>
      <c r="C49" s="129">
        <v>0</v>
      </c>
      <c r="D49" s="130">
        <v>0</v>
      </c>
      <c r="E49" s="130">
        <v>0</v>
      </c>
      <c r="F49" s="130">
        <v>0</v>
      </c>
      <c r="G49" s="130">
        <v>0</v>
      </c>
      <c r="H49" s="130">
        <v>0</v>
      </c>
      <c r="I49" s="130">
        <v>0</v>
      </c>
      <c r="J49" s="130">
        <v>0</v>
      </c>
      <c r="K49" s="130">
        <v>0</v>
      </c>
      <c r="L49" s="130">
        <v>0</v>
      </c>
      <c r="M49" s="130">
        <v>0</v>
      </c>
      <c r="N49" s="215">
        <f>((B48*B49)+(C48*C49)+(D48*D49)+(E48*E49)+(F48*F49)+(G48*G49)+(H48*H49)+(I48*I49)+(J48*J49)+(K48*K49)+(L48*L49)+(M48*M49))/SUM(B48:M48)</f>
        <v>0</v>
      </c>
      <c r="O49" s="122">
        <v>0.15670843776106935</v>
      </c>
      <c r="P49" s="122">
        <v>0.43094128611369992</v>
      </c>
      <c r="Q49" s="122">
        <v>0.24186617556783302</v>
      </c>
      <c r="R49" s="122">
        <v>0.14283433771002116</v>
      </c>
      <c r="S49" s="122">
        <v>0.17199538918886126</v>
      </c>
      <c r="T49" s="122">
        <v>0.16449245168114363</v>
      </c>
      <c r="U49" s="122">
        <v>0.15432707670505855</v>
      </c>
      <c r="V49" s="122">
        <v>0.17566506399217491</v>
      </c>
      <c r="W49" s="216">
        <v>0.19039710766879281</v>
      </c>
      <c r="X49" s="216">
        <v>0.21070064086763618</v>
      </c>
      <c r="Y49" s="211">
        <v>0.21529575199239601</v>
      </c>
      <c r="Z49" s="211">
        <v>0.20878694252576069</v>
      </c>
      <c r="AA49" s="211">
        <v>0.20246778100450999</v>
      </c>
      <c r="AB49" s="211">
        <f>((O48*O49)+(P48*P49)+(Q48*Q49)+(R48*R49)+(S48*S49)+(T48*T49)+(U48*U49)+(V48*V49)+(W48*W49)+(X48*X49)+(Y48*Y49)+(Z48*Z49)+(AA48*AA49))/SUM(O48:AA48)</f>
        <v>0.19246630197233572</v>
      </c>
      <c r="AC49" s="211" t="s">
        <v>56</v>
      </c>
      <c r="AD49" s="211" t="s">
        <v>56</v>
      </c>
      <c r="AE49" s="212" t="s">
        <v>56</v>
      </c>
      <c r="AF49" s="212" t="s">
        <v>56</v>
      </c>
      <c r="AG49" s="213" t="s">
        <v>56</v>
      </c>
      <c r="AH49" s="211" t="s">
        <v>56</v>
      </c>
      <c r="AI49" s="211" t="s">
        <v>56</v>
      </c>
      <c r="AJ49" s="211" t="s">
        <v>56</v>
      </c>
      <c r="AK49" s="211" t="s">
        <v>56</v>
      </c>
      <c r="AL49" s="211" t="s">
        <v>56</v>
      </c>
      <c r="AM49" s="211" t="s">
        <v>56</v>
      </c>
      <c r="AN49" s="211" t="s">
        <v>56</v>
      </c>
      <c r="AO49" s="235" t="s">
        <v>56</v>
      </c>
    </row>
    <row r="50" spans="1:41" ht="15" customHeight="1" x14ac:dyDescent="0.35">
      <c r="A50" s="118" t="s">
        <v>29</v>
      </c>
      <c r="B50" s="200">
        <v>271</v>
      </c>
      <c r="C50" s="200">
        <v>148</v>
      </c>
      <c r="D50" s="210">
        <v>271</v>
      </c>
      <c r="E50" s="210">
        <v>299</v>
      </c>
      <c r="F50" s="210">
        <v>272</v>
      </c>
      <c r="G50" s="210">
        <v>190</v>
      </c>
      <c r="H50" s="210">
        <v>193</v>
      </c>
      <c r="I50" s="210">
        <v>201</v>
      </c>
      <c r="J50" s="210">
        <v>239</v>
      </c>
      <c r="K50" s="210">
        <v>202</v>
      </c>
      <c r="L50" s="210">
        <v>164</v>
      </c>
      <c r="M50" s="210">
        <v>146</v>
      </c>
      <c r="N50" s="217">
        <f>SUM(B50:M50)/12</f>
        <v>216.33333333333334</v>
      </c>
      <c r="O50" s="210">
        <v>40</v>
      </c>
      <c r="P50" s="210">
        <v>20</v>
      </c>
      <c r="Q50" s="210">
        <v>24</v>
      </c>
      <c r="R50" s="210">
        <v>62</v>
      </c>
      <c r="S50" s="210">
        <v>129</v>
      </c>
      <c r="T50" s="210">
        <v>88</v>
      </c>
      <c r="U50" s="210">
        <v>88</v>
      </c>
      <c r="V50" s="210">
        <v>95</v>
      </c>
      <c r="W50" s="121">
        <v>89</v>
      </c>
      <c r="X50" s="121">
        <v>109</v>
      </c>
      <c r="Y50" s="121">
        <v>102</v>
      </c>
      <c r="Z50" s="137">
        <v>85</v>
      </c>
      <c r="AA50" s="137">
        <v>121</v>
      </c>
      <c r="AB50" s="137">
        <f>SUM(O50:AA50)/13</f>
        <v>80.92307692307692</v>
      </c>
      <c r="AC50" s="211">
        <f>(O50-D50)/D50</f>
        <v>-0.85239852398523985</v>
      </c>
      <c r="AD50" s="211">
        <f t="shared" ref="AD50" si="18">(P50-E50)/E50</f>
        <v>-0.93311036789297663</v>
      </c>
      <c r="AE50" s="212">
        <f t="shared" ref="AE50" si="19">(Q50-F50)/F50</f>
        <v>-0.91176470588235292</v>
      </c>
      <c r="AF50" s="212">
        <f t="shared" ref="AF50" si="20">(R50-G50)/G50</f>
        <v>-0.67368421052631577</v>
      </c>
      <c r="AG50" s="213">
        <f t="shared" ref="AG50" si="21">(S50-H50)/H50</f>
        <v>-0.33160621761658032</v>
      </c>
      <c r="AH50" s="214">
        <f t="shared" ref="AH50" si="22">(T50-I50)/I50</f>
        <v>-0.56218905472636815</v>
      </c>
      <c r="AI50" s="214">
        <f t="shared" ref="AI50" si="23">(U50-J50)/J50</f>
        <v>-0.63179916317991636</v>
      </c>
      <c r="AJ50" s="214">
        <f t="shared" ref="AJ50" si="24">(V50-K50)/K50</f>
        <v>-0.52970297029702973</v>
      </c>
      <c r="AK50" s="214">
        <f t="shared" ref="AK50" si="25">(W50-L50)/L50</f>
        <v>-0.45731707317073172</v>
      </c>
      <c r="AL50" s="214">
        <f t="shared" ref="AL50" si="26">(X50-M50)/M50</f>
        <v>-0.25342465753424659</v>
      </c>
      <c r="AM50" s="214">
        <f>(Y50-B50)/B50</f>
        <v>-0.62361623616236161</v>
      </c>
      <c r="AN50" s="214">
        <f>(Z50-C50)/C50</f>
        <v>-0.42567567567567566</v>
      </c>
      <c r="AO50" s="234">
        <f>(AA50-D50)/D50</f>
        <v>-0.55350553505535061</v>
      </c>
    </row>
    <row r="51" spans="1:41" ht="15" customHeight="1" x14ac:dyDescent="0.35">
      <c r="A51" s="118" t="s">
        <v>42</v>
      </c>
      <c r="B51" s="129">
        <v>0</v>
      </c>
      <c r="C51" s="129">
        <v>0</v>
      </c>
      <c r="D51" s="130">
        <v>0</v>
      </c>
      <c r="E51" s="130">
        <v>0</v>
      </c>
      <c r="F51" s="130">
        <v>0</v>
      </c>
      <c r="G51" s="130">
        <v>0</v>
      </c>
      <c r="H51" s="130">
        <v>0</v>
      </c>
      <c r="I51" s="130">
        <v>0</v>
      </c>
      <c r="J51" s="130">
        <v>0</v>
      </c>
      <c r="K51" s="130">
        <v>0</v>
      </c>
      <c r="L51" s="130">
        <v>0</v>
      </c>
      <c r="M51" s="130">
        <v>0</v>
      </c>
      <c r="N51" s="215">
        <f>((B50*B51)+(C50*C51)+(D50*D51)+(E50*E51)+(F50*F51)+(G50*G51)+(H50*H51)+(I50*I51)+(J50*J51)+(K50*K51)+(L50*L51)+(M50*M51))/SUM(B50:M50)</f>
        <v>0</v>
      </c>
      <c r="O51" s="130">
        <v>0</v>
      </c>
      <c r="P51" s="130">
        <v>0</v>
      </c>
      <c r="Q51" s="130">
        <v>0</v>
      </c>
      <c r="R51" s="130">
        <v>0</v>
      </c>
      <c r="S51" s="130">
        <v>0</v>
      </c>
      <c r="T51" s="130">
        <v>0</v>
      </c>
      <c r="U51" s="130">
        <v>0</v>
      </c>
      <c r="V51" s="130">
        <v>0</v>
      </c>
      <c r="W51" s="224">
        <v>0</v>
      </c>
      <c r="X51" s="224">
        <v>0</v>
      </c>
      <c r="Y51" s="130">
        <v>0</v>
      </c>
      <c r="Z51" s="130">
        <v>0</v>
      </c>
      <c r="AA51" s="130">
        <v>0</v>
      </c>
      <c r="AB51" s="130">
        <f>((O50*O51)+(P50*P51)+(Q50*Q51)+(R50*R51)+(S50*S51)+(T50*T51)+(U50*U51)+(V50*V51)+(W50*W51)+(X50*X51)+(Y50*Y51)+(Z50*Z51)+(AA50*AA51))/SUM(O50:AA50)</f>
        <v>0</v>
      </c>
      <c r="AC51" s="211" t="s">
        <v>56</v>
      </c>
      <c r="AD51" s="211" t="s">
        <v>56</v>
      </c>
      <c r="AE51" s="212" t="s">
        <v>56</v>
      </c>
      <c r="AF51" s="212" t="s">
        <v>56</v>
      </c>
      <c r="AG51" s="213" t="s">
        <v>56</v>
      </c>
      <c r="AH51" s="211" t="s">
        <v>56</v>
      </c>
      <c r="AI51" s="211" t="s">
        <v>56</v>
      </c>
      <c r="AJ51" s="211" t="s">
        <v>56</v>
      </c>
      <c r="AK51" s="211" t="s">
        <v>56</v>
      </c>
      <c r="AL51" s="211" t="s">
        <v>56</v>
      </c>
      <c r="AM51" s="211" t="s">
        <v>56</v>
      </c>
      <c r="AN51" s="211" t="s">
        <v>56</v>
      </c>
      <c r="AO51" s="235" t="s">
        <v>56</v>
      </c>
    </row>
    <row r="52" spans="1:41" ht="15" customHeight="1" x14ac:dyDescent="0.35">
      <c r="A52" s="118" t="s">
        <v>30</v>
      </c>
      <c r="B52" s="128">
        <v>1116</v>
      </c>
      <c r="C52" s="128">
        <v>997</v>
      </c>
      <c r="D52" s="220">
        <v>1156</v>
      </c>
      <c r="E52" s="220">
        <v>1116</v>
      </c>
      <c r="F52" s="220">
        <v>1197</v>
      </c>
      <c r="G52" s="220">
        <v>1173</v>
      </c>
      <c r="H52" s="220">
        <v>1216</v>
      </c>
      <c r="I52" s="220">
        <v>1151</v>
      </c>
      <c r="J52" s="220">
        <v>1118</v>
      </c>
      <c r="K52" s="220">
        <v>678</v>
      </c>
      <c r="L52" s="220">
        <v>662</v>
      </c>
      <c r="M52" s="220">
        <v>616</v>
      </c>
      <c r="N52" s="121">
        <f t="shared" ref="N52:N53" si="27">SUM(B52:M52)/12</f>
        <v>1016.3333333333334</v>
      </c>
      <c r="O52" s="220">
        <v>603</v>
      </c>
      <c r="P52" s="220">
        <v>442</v>
      </c>
      <c r="Q52" s="220">
        <v>288</v>
      </c>
      <c r="R52" s="220">
        <v>284</v>
      </c>
      <c r="S52" s="220">
        <v>602</v>
      </c>
      <c r="T52" s="220">
        <v>666</v>
      </c>
      <c r="U52" s="220">
        <v>710</v>
      </c>
      <c r="V52" s="220">
        <v>578</v>
      </c>
      <c r="W52" s="121">
        <v>635</v>
      </c>
      <c r="X52" s="121">
        <v>593</v>
      </c>
      <c r="Y52" s="218">
        <v>588</v>
      </c>
      <c r="Z52" s="221">
        <v>544</v>
      </c>
      <c r="AA52" s="221">
        <v>621</v>
      </c>
      <c r="AB52" s="221">
        <f>SUM(O52:AA52)/13</f>
        <v>550.30769230769226</v>
      </c>
      <c r="AC52" s="212">
        <f>(O52-D52)/D52</f>
        <v>-0.47837370242214533</v>
      </c>
      <c r="AD52" s="212">
        <f t="shared" ref="AD52:AD53" si="28">(P52-E52)/E52</f>
        <v>-0.60394265232974909</v>
      </c>
      <c r="AE52" s="212">
        <f t="shared" ref="AE52:AE53" si="29">(Q52-F52)/F52</f>
        <v>-0.75939849624060152</v>
      </c>
      <c r="AF52" s="212">
        <f t="shared" ref="AF52:AF53" si="30">(R52-G52)/G52</f>
        <v>-0.75788576300085253</v>
      </c>
      <c r="AG52" s="213">
        <f t="shared" ref="AG52:AG53" si="31">(S52-H52)/H52</f>
        <v>-0.50493421052631582</v>
      </c>
      <c r="AH52" s="214">
        <f t="shared" ref="AH52:AH53" si="32">(T52-I52)/I52</f>
        <v>-0.42137271937445697</v>
      </c>
      <c r="AI52" s="214">
        <f t="shared" ref="AI52:AI53" si="33">(U52-J52)/J52</f>
        <v>-0.36493738819320215</v>
      </c>
      <c r="AJ52" s="214">
        <f t="shared" ref="AJ52:AJ53" si="34">(V52-K52)/K52</f>
        <v>-0.14749262536873156</v>
      </c>
      <c r="AK52" s="214">
        <f t="shared" ref="AK52:AK53" si="35">(W52-L52)/L52</f>
        <v>-4.0785498489425982E-2</v>
      </c>
      <c r="AL52" s="214">
        <f t="shared" ref="AL52:AL53" si="36">(X52-M52)/M52</f>
        <v>-3.7337662337662336E-2</v>
      </c>
      <c r="AM52" s="214">
        <f t="shared" ref="AM52:AO53" si="37">(Y52-B52)/B52</f>
        <v>-0.4731182795698925</v>
      </c>
      <c r="AN52" s="214">
        <f t="shared" si="37"/>
        <v>-0.45436308926780339</v>
      </c>
      <c r="AO52" s="234">
        <f t="shared" si="37"/>
        <v>-0.46280276816608995</v>
      </c>
    </row>
    <row r="53" spans="1:41" ht="15" customHeight="1" x14ac:dyDescent="0.35">
      <c r="A53" s="237" t="s">
        <v>31</v>
      </c>
      <c r="B53" s="258">
        <v>103906</v>
      </c>
      <c r="C53" s="258">
        <v>81972</v>
      </c>
      <c r="D53" s="269">
        <v>104169</v>
      </c>
      <c r="E53" s="269">
        <v>109885</v>
      </c>
      <c r="F53" s="269">
        <v>112516</v>
      </c>
      <c r="G53" s="269">
        <v>103720</v>
      </c>
      <c r="H53" s="269">
        <v>94093</v>
      </c>
      <c r="I53" s="269">
        <v>86713</v>
      </c>
      <c r="J53" s="269">
        <v>108437</v>
      </c>
      <c r="K53" s="269">
        <v>119913</v>
      </c>
      <c r="L53" s="269">
        <v>104296</v>
      </c>
      <c r="M53" s="269">
        <v>90571</v>
      </c>
      <c r="N53" s="240">
        <f t="shared" si="27"/>
        <v>101682.58333333333</v>
      </c>
      <c r="O53" s="269">
        <v>72147</v>
      </c>
      <c r="P53" s="269">
        <v>18784</v>
      </c>
      <c r="Q53" s="269">
        <v>38234</v>
      </c>
      <c r="R53" s="269">
        <v>53649</v>
      </c>
      <c r="S53" s="269">
        <v>94410</v>
      </c>
      <c r="T53" s="269">
        <v>89445</v>
      </c>
      <c r="U53" s="269">
        <v>106055</v>
      </c>
      <c r="V53" s="269">
        <v>104976</v>
      </c>
      <c r="W53" s="240">
        <v>98079</v>
      </c>
      <c r="X53" s="240">
        <v>87026</v>
      </c>
      <c r="Y53" s="240">
        <v>95215</v>
      </c>
      <c r="Z53" s="260">
        <v>88014</v>
      </c>
      <c r="AA53" s="260">
        <v>112241</v>
      </c>
      <c r="AB53" s="260">
        <f>SUM(O53:AA53)/13</f>
        <v>81405.769230769234</v>
      </c>
      <c r="AC53" s="270">
        <f>(O53-D53)/D53</f>
        <v>-0.30740431414336317</v>
      </c>
      <c r="AD53" s="270">
        <f t="shared" si="28"/>
        <v>-0.8290576511807799</v>
      </c>
      <c r="AE53" s="265">
        <f t="shared" si="29"/>
        <v>-0.66019055067723698</v>
      </c>
      <c r="AF53" s="265">
        <f t="shared" si="30"/>
        <v>-0.48275163902815271</v>
      </c>
      <c r="AG53" s="284">
        <f t="shared" si="31"/>
        <v>3.369007258775892E-3</v>
      </c>
      <c r="AH53" s="267">
        <f t="shared" si="32"/>
        <v>3.1506233206093665E-2</v>
      </c>
      <c r="AI53" s="267">
        <f t="shared" si="33"/>
        <v>-2.196667189243524E-2</v>
      </c>
      <c r="AJ53" s="267">
        <f t="shared" si="34"/>
        <v>-0.124565309849641</v>
      </c>
      <c r="AK53" s="267">
        <f t="shared" si="35"/>
        <v>-5.960918923065122E-2</v>
      </c>
      <c r="AL53" s="267">
        <f t="shared" si="36"/>
        <v>-3.9140563756610833E-2</v>
      </c>
      <c r="AM53" s="267">
        <f t="shared" si="37"/>
        <v>-8.364290801301176E-2</v>
      </c>
      <c r="AN53" s="267">
        <f t="shared" si="37"/>
        <v>7.3708095447225883E-2</v>
      </c>
      <c r="AO53" s="268">
        <f t="shared" si="37"/>
        <v>7.7489464236001115E-2</v>
      </c>
    </row>
    <row r="54" spans="1:41" ht="17.25" customHeight="1" x14ac:dyDescent="0.35">
      <c r="A54" s="59" t="s">
        <v>32</v>
      </c>
      <c r="B54" s="59"/>
      <c r="C54" s="59"/>
      <c r="D54" s="30"/>
      <c r="E54" s="30"/>
      <c r="F54" s="30"/>
      <c r="G54" s="30"/>
      <c r="H54" s="30"/>
      <c r="I54" s="30"/>
      <c r="J54" s="30"/>
      <c r="K54" s="30"/>
      <c r="L54" s="30"/>
      <c r="M54" s="30"/>
      <c r="N54" s="63"/>
      <c r="O54" s="30"/>
      <c r="P54" s="30"/>
      <c r="Q54" s="30"/>
      <c r="R54" s="30"/>
      <c r="S54" s="30"/>
      <c r="T54" s="30"/>
      <c r="U54" s="30"/>
      <c r="V54" s="30"/>
      <c r="W54" s="30"/>
      <c r="X54" s="30"/>
      <c r="Y54" s="64"/>
      <c r="Z54" s="31"/>
      <c r="AA54" s="31"/>
      <c r="AB54" s="31"/>
      <c r="AC54" s="31"/>
      <c r="AD54" s="31"/>
      <c r="AE54" s="31"/>
      <c r="AF54" s="31"/>
      <c r="AG54" s="31"/>
      <c r="AH54" s="31"/>
      <c r="AI54" s="31"/>
      <c r="AJ54" s="31"/>
      <c r="AK54" s="115"/>
      <c r="AL54" s="115"/>
      <c r="AM54" s="115"/>
      <c r="AN54" s="115"/>
      <c r="AO54" s="115"/>
    </row>
    <row r="55" spans="1:41" ht="12" customHeight="1" x14ac:dyDescent="0.35">
      <c r="A55" s="73" t="s">
        <v>38</v>
      </c>
      <c r="B55" s="73"/>
      <c r="C55" s="73"/>
      <c r="D55" s="35"/>
      <c r="E55" s="35"/>
      <c r="F55" s="35"/>
      <c r="G55" s="35"/>
      <c r="H55" s="35"/>
      <c r="I55" s="35"/>
      <c r="J55" s="35"/>
      <c r="K55" s="35"/>
      <c r="L55" s="35"/>
      <c r="M55" s="35"/>
      <c r="N55" s="80"/>
      <c r="O55" s="35"/>
      <c r="P55" s="35"/>
      <c r="Q55" s="35"/>
      <c r="R55" s="35"/>
      <c r="S55" s="35"/>
      <c r="T55" s="35"/>
      <c r="U55" s="35"/>
      <c r="V55" s="35"/>
      <c r="W55" s="35"/>
      <c r="X55" s="35"/>
      <c r="Y55" s="81"/>
      <c r="Z55" s="36"/>
      <c r="AA55" s="36"/>
      <c r="AB55" s="36"/>
      <c r="AC55" s="36"/>
      <c r="AD55" s="36"/>
      <c r="AE55" s="36"/>
      <c r="AF55" s="36"/>
      <c r="AG55" s="36"/>
      <c r="AH55" s="36"/>
      <c r="AI55" s="36"/>
      <c r="AJ55" s="36"/>
      <c r="AK55" s="222"/>
      <c r="AL55" s="222"/>
      <c r="AM55" s="222"/>
      <c r="AN55" s="222"/>
      <c r="AO55" s="222"/>
    </row>
    <row r="56" spans="1:41" ht="12" customHeight="1" x14ac:dyDescent="0.35">
      <c r="A56" s="73" t="s">
        <v>33</v>
      </c>
      <c r="B56" s="73"/>
      <c r="C56" s="73"/>
      <c r="D56" s="35"/>
      <c r="E56" s="35"/>
      <c r="F56" s="35"/>
      <c r="G56" s="35"/>
      <c r="H56" s="35"/>
      <c r="I56" s="35"/>
      <c r="J56" s="35"/>
      <c r="K56" s="35"/>
      <c r="L56" s="35"/>
      <c r="M56" s="35"/>
      <c r="N56" s="80"/>
      <c r="O56" s="35"/>
      <c r="P56" s="35"/>
      <c r="Q56" s="35"/>
      <c r="R56" s="35"/>
      <c r="S56" s="35"/>
      <c r="T56" s="35"/>
      <c r="U56" s="35"/>
      <c r="V56" s="35"/>
      <c r="W56" s="35"/>
      <c r="X56" s="35"/>
      <c r="Y56" s="81"/>
      <c r="Z56" s="36"/>
      <c r="AA56" s="36"/>
      <c r="AB56" s="36"/>
      <c r="AC56" s="36"/>
      <c r="AD56" s="36"/>
      <c r="AE56" s="36"/>
      <c r="AF56" s="36"/>
      <c r="AG56" s="36"/>
      <c r="AH56" s="36"/>
      <c r="AI56" s="36"/>
      <c r="AJ56" s="36"/>
      <c r="AK56" s="222"/>
      <c r="AL56" s="222"/>
      <c r="AM56" s="222"/>
      <c r="AN56" s="222"/>
      <c r="AO56" s="222"/>
    </row>
    <row r="57" spans="1:41" ht="12" customHeight="1" x14ac:dyDescent="0.35">
      <c r="A57" s="73" t="s">
        <v>241</v>
      </c>
      <c r="B57" s="73"/>
      <c r="C57" s="73"/>
      <c r="D57" s="35"/>
      <c r="E57" s="35"/>
      <c r="F57" s="35"/>
      <c r="G57" s="35"/>
      <c r="H57" s="33"/>
      <c r="I57" s="33"/>
      <c r="J57" s="33"/>
      <c r="K57" s="33"/>
      <c r="L57" s="33"/>
      <c r="M57" s="33"/>
      <c r="N57" s="78"/>
      <c r="O57" s="33"/>
      <c r="P57" s="33"/>
      <c r="Q57" s="33"/>
      <c r="R57" s="33"/>
      <c r="S57" s="33"/>
      <c r="T57" s="33"/>
      <c r="U57" s="33"/>
      <c r="V57" s="33"/>
      <c r="W57" s="33"/>
      <c r="X57" s="33"/>
      <c r="Y57" s="79"/>
      <c r="Z57" s="34"/>
      <c r="AA57" s="34"/>
      <c r="AB57" s="34"/>
      <c r="AC57" s="34"/>
      <c r="AD57" s="34"/>
      <c r="AE57" s="34"/>
      <c r="AF57" s="34"/>
      <c r="AG57" s="34"/>
      <c r="AH57" s="34"/>
      <c r="AI57" s="34"/>
      <c r="AJ57" s="34"/>
      <c r="AK57" s="82"/>
      <c r="AL57" s="82"/>
      <c r="AM57" s="82"/>
      <c r="AN57" s="82"/>
      <c r="AO57" s="82"/>
    </row>
    <row r="58" spans="1:41" ht="12" customHeight="1" x14ac:dyDescent="0.35">
      <c r="A58" s="73" t="s">
        <v>51</v>
      </c>
      <c r="B58" s="73"/>
      <c r="C58" s="73"/>
      <c r="D58" s="33"/>
      <c r="E58" s="33"/>
      <c r="F58" s="33"/>
      <c r="G58" s="33"/>
      <c r="H58" s="39"/>
      <c r="I58" s="39"/>
      <c r="J58" s="39"/>
      <c r="K58" s="39"/>
      <c r="L58" s="39"/>
      <c r="M58" s="39"/>
      <c r="N58" s="84"/>
      <c r="O58" s="39"/>
      <c r="P58" s="39"/>
      <c r="Q58" s="39"/>
      <c r="R58" s="39"/>
      <c r="S58" s="39"/>
      <c r="T58" s="39"/>
      <c r="U58" s="39"/>
      <c r="V58" s="39"/>
      <c r="W58" s="39"/>
      <c r="X58" s="39"/>
      <c r="Y58" s="85"/>
      <c r="Z58" s="40"/>
      <c r="AA58" s="40"/>
      <c r="AB58" s="40"/>
      <c r="AC58" s="40"/>
      <c r="AD58" s="40"/>
      <c r="AE58" s="40"/>
      <c r="AF58" s="40"/>
      <c r="AG58" s="40"/>
      <c r="AH58" s="40"/>
      <c r="AI58" s="40"/>
      <c r="AJ58" s="40"/>
      <c r="AK58" s="65"/>
      <c r="AL58" s="65"/>
      <c r="AM58" s="65"/>
      <c r="AN58" s="65"/>
      <c r="AO58" s="65"/>
    </row>
    <row r="59" spans="1:41" ht="12" customHeight="1" x14ac:dyDescent="0.35">
      <c r="A59" s="285" t="s">
        <v>136</v>
      </c>
      <c r="B59" s="285"/>
      <c r="C59" s="285"/>
      <c r="D59" s="285"/>
      <c r="E59" s="107"/>
      <c r="F59" s="107"/>
      <c r="G59" s="107"/>
      <c r="H59" s="33"/>
      <c r="I59" s="33"/>
      <c r="J59" s="33"/>
      <c r="K59" s="33"/>
      <c r="L59" s="33"/>
      <c r="M59" s="33"/>
      <c r="N59" s="78"/>
      <c r="O59" s="33"/>
      <c r="P59" s="33"/>
      <c r="Q59" s="33"/>
      <c r="R59" s="33"/>
      <c r="S59" s="33"/>
      <c r="T59" s="33"/>
      <c r="U59" s="33"/>
      <c r="V59" s="33"/>
      <c r="W59" s="33"/>
      <c r="X59" s="33"/>
      <c r="Y59" s="79"/>
      <c r="Z59" s="34"/>
      <c r="AA59" s="34"/>
      <c r="AB59" s="34"/>
      <c r="AC59" s="34"/>
      <c r="AD59" s="34"/>
      <c r="AE59" s="34"/>
      <c r="AF59" s="34"/>
      <c r="AG59" s="34"/>
      <c r="AH59" s="34"/>
      <c r="AI59" s="34"/>
      <c r="AJ59" s="34"/>
      <c r="AK59" s="82"/>
      <c r="AL59" s="82"/>
      <c r="AM59" s="82"/>
      <c r="AN59" s="82"/>
      <c r="AO59" s="82"/>
    </row>
    <row r="60" spans="1:41" ht="12" customHeight="1" x14ac:dyDescent="0.35">
      <c r="A60" s="89" t="s">
        <v>57</v>
      </c>
      <c r="B60" s="73"/>
      <c r="C60" s="73"/>
      <c r="D60" s="35"/>
      <c r="E60" s="35"/>
      <c r="F60" s="35"/>
      <c r="G60" s="35"/>
      <c r="H60" s="182"/>
      <c r="I60" s="182"/>
      <c r="J60" s="182"/>
      <c r="K60" s="182"/>
      <c r="L60" s="182"/>
      <c r="M60" s="182"/>
      <c r="N60" s="63"/>
      <c r="O60" s="182"/>
      <c r="P60" s="182"/>
      <c r="Q60" s="182"/>
      <c r="R60" s="182"/>
      <c r="S60" s="182"/>
      <c r="T60" s="182"/>
      <c r="U60" s="182"/>
      <c r="V60" s="182"/>
      <c r="W60" s="182"/>
      <c r="X60" s="182"/>
      <c r="Y60" s="64"/>
      <c r="Z60" s="183"/>
      <c r="AA60" s="183"/>
      <c r="AB60" s="183"/>
      <c r="AC60" s="183"/>
      <c r="AD60" s="183"/>
      <c r="AE60" s="183"/>
      <c r="AF60" s="183"/>
      <c r="AG60" s="183"/>
      <c r="AH60" s="183"/>
      <c r="AI60" s="183"/>
      <c r="AJ60" s="183"/>
      <c r="AK60" s="115"/>
      <c r="AL60" s="115"/>
      <c r="AM60" s="115"/>
      <c r="AN60" s="115"/>
      <c r="AO60" s="115"/>
    </row>
    <row r="61" spans="1:41" ht="12" customHeight="1" x14ac:dyDescent="0.35">
      <c r="A61" s="89" t="s">
        <v>242</v>
      </c>
      <c r="B61" s="73"/>
      <c r="C61" s="73"/>
      <c r="D61" s="35"/>
      <c r="E61" s="35"/>
      <c r="F61" s="35"/>
      <c r="G61" s="35"/>
      <c r="H61" s="35"/>
      <c r="I61" s="35"/>
      <c r="J61" s="35"/>
      <c r="K61" s="35"/>
      <c r="L61" s="35"/>
      <c r="M61" s="35"/>
      <c r="N61" s="80"/>
      <c r="O61" s="35"/>
      <c r="P61" s="35"/>
      <c r="Q61" s="35"/>
      <c r="R61" s="35"/>
      <c r="S61" s="35"/>
      <c r="T61" s="35"/>
      <c r="U61" s="35"/>
      <c r="V61" s="35"/>
      <c r="W61" s="35"/>
      <c r="X61" s="35"/>
      <c r="Y61" s="81"/>
      <c r="Z61" s="36"/>
      <c r="AA61" s="36"/>
      <c r="AB61" s="36"/>
      <c r="AC61" s="36"/>
      <c r="AD61" s="36"/>
      <c r="AE61" s="36"/>
      <c r="AF61" s="36"/>
      <c r="AG61" s="36"/>
      <c r="AH61" s="36"/>
      <c r="AI61" s="36"/>
      <c r="AJ61" s="36"/>
      <c r="AK61" s="222"/>
      <c r="AL61" s="222"/>
      <c r="AM61" s="222"/>
      <c r="AN61" s="222"/>
      <c r="AO61" s="222"/>
    </row>
    <row r="62" spans="1:41" ht="12" customHeight="1" x14ac:dyDescent="0.35">
      <c r="A62" s="89" t="s">
        <v>55</v>
      </c>
      <c r="B62" s="73"/>
      <c r="C62" s="73"/>
      <c r="D62" s="35"/>
      <c r="E62" s="35"/>
      <c r="F62" s="35"/>
      <c r="G62" s="35"/>
      <c r="H62" s="30"/>
      <c r="I62" s="30"/>
      <c r="J62" s="30"/>
      <c r="K62" s="30"/>
      <c r="L62" s="30"/>
      <c r="M62" s="30"/>
      <c r="N62" s="63"/>
      <c r="O62" s="30"/>
      <c r="P62" s="30"/>
      <c r="Q62" s="30"/>
      <c r="R62" s="30"/>
      <c r="S62" s="30"/>
      <c r="T62" s="30"/>
      <c r="U62" s="30"/>
      <c r="V62" s="30"/>
      <c r="W62" s="30"/>
      <c r="X62" s="30"/>
      <c r="Y62" s="64"/>
      <c r="Z62" s="31"/>
      <c r="AA62" s="31"/>
      <c r="AB62" s="31"/>
      <c r="AC62" s="31"/>
      <c r="AD62" s="31"/>
      <c r="AE62" s="31"/>
      <c r="AF62" s="31"/>
      <c r="AG62" s="31"/>
      <c r="AH62" s="31"/>
      <c r="AI62" s="31"/>
      <c r="AJ62" s="31"/>
      <c r="AK62" s="115"/>
      <c r="AL62" s="115"/>
      <c r="AM62" s="115"/>
      <c r="AN62" s="115"/>
      <c r="AO62" s="115"/>
    </row>
    <row r="63" spans="1:41" ht="12" customHeight="1" x14ac:dyDescent="0.35">
      <c r="A63" s="89" t="s">
        <v>243</v>
      </c>
      <c r="B63" s="73"/>
      <c r="C63" s="73"/>
      <c r="D63" s="30"/>
      <c r="E63" s="30"/>
      <c r="F63" s="30"/>
      <c r="G63" s="30"/>
      <c r="H63" s="30"/>
      <c r="I63" s="30"/>
      <c r="J63" s="30"/>
      <c r="K63" s="30"/>
      <c r="L63" s="30"/>
      <c r="M63" s="30"/>
      <c r="N63" s="63"/>
      <c r="O63" s="30"/>
      <c r="P63" s="30"/>
      <c r="Q63" s="30"/>
      <c r="R63" s="30"/>
      <c r="S63" s="30"/>
      <c r="T63" s="30"/>
      <c r="U63" s="30"/>
      <c r="V63" s="30"/>
      <c r="W63" s="30"/>
      <c r="X63" s="30"/>
      <c r="Y63" s="64"/>
      <c r="Z63" s="31"/>
      <c r="AA63" s="31"/>
      <c r="AB63" s="31"/>
      <c r="AC63" s="31"/>
      <c r="AD63" s="31"/>
      <c r="AE63" s="31"/>
      <c r="AF63" s="31"/>
      <c r="AG63" s="31"/>
      <c r="AH63" s="31"/>
      <c r="AI63" s="31"/>
      <c r="AJ63" s="31"/>
      <c r="AK63" s="115"/>
      <c r="AL63" s="115"/>
      <c r="AM63" s="115"/>
      <c r="AN63" s="115"/>
      <c r="AO63" s="115"/>
    </row>
    <row r="64" spans="1:41" ht="12" customHeight="1" x14ac:dyDescent="0.35">
      <c r="A64" s="59" t="s">
        <v>35</v>
      </c>
      <c r="B64" s="59"/>
      <c r="C64" s="59"/>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row>
    <row r="65" spans="1:41" ht="30" customHeight="1" x14ac:dyDescent="0.35">
      <c r="A65" s="66" t="s">
        <v>244</v>
      </c>
      <c r="B65" s="66"/>
      <c r="C65" s="66"/>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row>
    <row r="66" spans="1:41" ht="20.25" customHeight="1" x14ac:dyDescent="0.35">
      <c r="A66" s="233" t="s">
        <v>216</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row>
    <row r="67" spans="1:41" x14ac:dyDescent="0.35">
      <c r="A67" s="187"/>
      <c r="B67" s="286" t="s">
        <v>53</v>
      </c>
      <c r="C67" s="287"/>
      <c r="D67" s="287"/>
      <c r="E67" s="287"/>
      <c r="F67" s="287"/>
      <c r="G67" s="287"/>
      <c r="H67" s="287"/>
      <c r="I67" s="287"/>
      <c r="J67" s="287"/>
      <c r="K67" s="287"/>
      <c r="L67" s="287"/>
      <c r="M67" s="287"/>
      <c r="N67" s="288"/>
      <c r="O67" s="286" t="s">
        <v>54</v>
      </c>
      <c r="P67" s="287"/>
      <c r="Q67" s="287"/>
      <c r="R67" s="287"/>
      <c r="S67" s="287"/>
      <c r="T67" s="287"/>
      <c r="U67" s="287"/>
      <c r="V67" s="287"/>
      <c r="W67" s="287"/>
      <c r="X67" s="287"/>
      <c r="Y67" s="287"/>
      <c r="Z67" s="287"/>
      <c r="AA67" s="287"/>
      <c r="AB67" s="288"/>
      <c r="AC67" s="293" t="s">
        <v>60</v>
      </c>
      <c r="AD67" s="291"/>
      <c r="AE67" s="291"/>
      <c r="AF67" s="291"/>
      <c r="AG67" s="291"/>
      <c r="AH67" s="291"/>
      <c r="AI67" s="291"/>
      <c r="AJ67" s="291"/>
      <c r="AK67" s="291"/>
      <c r="AL67" s="291"/>
      <c r="AM67" s="291"/>
      <c r="AN67" s="291"/>
      <c r="AO67" s="291"/>
    </row>
    <row r="68" spans="1:41" ht="44.15" customHeight="1" x14ac:dyDescent="0.35">
      <c r="A68" s="147" t="s">
        <v>28</v>
      </c>
      <c r="B68" s="55" t="s">
        <v>157</v>
      </c>
      <c r="C68" s="55" t="s">
        <v>158</v>
      </c>
      <c r="D68" s="55" t="s">
        <v>159</v>
      </c>
      <c r="E68" s="55" t="s">
        <v>160</v>
      </c>
      <c r="F68" s="55" t="s">
        <v>161</v>
      </c>
      <c r="G68" s="55" t="s">
        <v>162</v>
      </c>
      <c r="H68" s="55" t="s">
        <v>163</v>
      </c>
      <c r="I68" s="55" t="s">
        <v>164</v>
      </c>
      <c r="J68" s="55" t="s">
        <v>165</v>
      </c>
      <c r="K68" s="55" t="s">
        <v>166</v>
      </c>
      <c r="L68" s="55" t="s">
        <v>167</v>
      </c>
      <c r="M68" s="55" t="s">
        <v>168</v>
      </c>
      <c r="N68" s="55" t="s">
        <v>153</v>
      </c>
      <c r="O68" s="55" t="s">
        <v>169</v>
      </c>
      <c r="P68" s="55" t="s">
        <v>170</v>
      </c>
      <c r="Q68" s="55" t="s">
        <v>171</v>
      </c>
      <c r="R68" s="55" t="s">
        <v>172</v>
      </c>
      <c r="S68" s="55" t="s">
        <v>173</v>
      </c>
      <c r="T68" s="55" t="s">
        <v>174</v>
      </c>
      <c r="U68" s="55" t="s">
        <v>175</v>
      </c>
      <c r="V68" s="55" t="s">
        <v>176</v>
      </c>
      <c r="W68" s="55" t="s">
        <v>177</v>
      </c>
      <c r="X68" s="55" t="s">
        <v>178</v>
      </c>
      <c r="Y68" s="55" t="s">
        <v>179</v>
      </c>
      <c r="Z68" s="55" t="s">
        <v>180</v>
      </c>
      <c r="AA68" s="55" t="s">
        <v>181</v>
      </c>
      <c r="AB68" s="55" t="s">
        <v>154</v>
      </c>
      <c r="AC68" s="55" t="s">
        <v>61</v>
      </c>
      <c r="AD68" s="55" t="s">
        <v>62</v>
      </c>
      <c r="AE68" s="55" t="s">
        <v>63</v>
      </c>
      <c r="AF68" s="55" t="s">
        <v>64</v>
      </c>
      <c r="AG68" s="55" t="s">
        <v>65</v>
      </c>
      <c r="AH68" s="55" t="s">
        <v>66</v>
      </c>
      <c r="AI68" s="55" t="s">
        <v>67</v>
      </c>
      <c r="AJ68" s="55" t="s">
        <v>68</v>
      </c>
      <c r="AK68" s="55" t="s">
        <v>69</v>
      </c>
      <c r="AL68" s="55" t="s">
        <v>70</v>
      </c>
      <c r="AM68" s="55" t="s">
        <v>71</v>
      </c>
      <c r="AN68" s="55" t="s">
        <v>72</v>
      </c>
      <c r="AO68" s="143" t="s">
        <v>73</v>
      </c>
    </row>
    <row r="69" spans="1:41" x14ac:dyDescent="0.35">
      <c r="A69" s="172" t="s">
        <v>40</v>
      </c>
      <c r="B69" s="195">
        <v>182178</v>
      </c>
      <c r="C69" s="195">
        <v>151794</v>
      </c>
      <c r="D69" s="174">
        <v>178530</v>
      </c>
      <c r="E69" s="174">
        <v>181814</v>
      </c>
      <c r="F69" s="174">
        <v>178832</v>
      </c>
      <c r="G69" s="174">
        <v>161163</v>
      </c>
      <c r="H69" s="174">
        <v>169211</v>
      </c>
      <c r="I69" s="174">
        <v>162280</v>
      </c>
      <c r="J69" s="174">
        <v>163917</v>
      </c>
      <c r="K69" s="174">
        <v>175791</v>
      </c>
      <c r="L69" s="174">
        <v>164387</v>
      </c>
      <c r="M69" s="174">
        <v>163004</v>
      </c>
      <c r="N69" s="174">
        <f t="shared" ref="N69:N73" si="38">SUM(B69:M69)/12</f>
        <v>169408.41666666666</v>
      </c>
      <c r="O69" s="174">
        <v>166407</v>
      </c>
      <c r="P69" s="174">
        <v>74910</v>
      </c>
      <c r="Q69" s="174">
        <v>59152</v>
      </c>
      <c r="R69" s="174">
        <v>67829</v>
      </c>
      <c r="S69" s="174">
        <v>164153</v>
      </c>
      <c r="T69" s="174">
        <v>154930</v>
      </c>
      <c r="U69" s="174">
        <v>162584</v>
      </c>
      <c r="V69" s="174">
        <v>163903</v>
      </c>
      <c r="W69" s="174">
        <v>154084</v>
      </c>
      <c r="X69" s="174">
        <v>149973</v>
      </c>
      <c r="Y69" s="174">
        <v>149200</v>
      </c>
      <c r="Z69" s="174">
        <v>136861</v>
      </c>
      <c r="AA69" s="174">
        <v>165839</v>
      </c>
      <c r="AB69" s="176">
        <f t="shared" ref="AB69:AB73" si="39">SUM(O69:AA69)/13</f>
        <v>136140.38461538462</v>
      </c>
      <c r="AC69" s="132">
        <f t="shared" ref="AC69" si="40">(O69-D69)/D69</f>
        <v>-6.7904553856494701E-2</v>
      </c>
      <c r="AD69" s="132">
        <f t="shared" ref="AD69:AD73" si="41">(P69-E69)/E69</f>
        <v>-0.58798552366704437</v>
      </c>
      <c r="AE69" s="132">
        <f t="shared" ref="AE69:AE73" si="42">(Q69-F69)/F69</f>
        <v>-0.6692314574572783</v>
      </c>
      <c r="AF69" s="132">
        <f t="shared" ref="AF69:AF73" si="43">(R69-G69)/G69</f>
        <v>-0.57912796361447727</v>
      </c>
      <c r="AG69" s="132">
        <f t="shared" ref="AG69:AG73" si="44">(S69-H69)/H69</f>
        <v>-2.9891673709156023E-2</v>
      </c>
      <c r="AH69" s="132">
        <f t="shared" ref="AH69:AH73" si="45">(T69-I69)/I69</f>
        <v>-4.5292087749568645E-2</v>
      </c>
      <c r="AI69" s="126">
        <f t="shared" ref="AI69:AI73" si="46">(U69-J69)/J69</f>
        <v>-8.1321644490809381E-3</v>
      </c>
      <c r="AJ69" s="132">
        <f t="shared" ref="AJ69:AJ73" si="47">(V69-K69)/K69</f>
        <v>-6.7625760135615595E-2</v>
      </c>
      <c r="AK69" s="177">
        <f t="shared" ref="AK69:AK73" si="48">(W69-L69)/L69</f>
        <v>-6.2675272375552815E-2</v>
      </c>
      <c r="AL69" s="177">
        <f t="shared" ref="AL69:AL73" si="49">(X69-M69)/M69</f>
        <v>-7.9942823488994133E-2</v>
      </c>
      <c r="AM69" s="177">
        <f t="shared" ref="AM69" si="50">(Y69-B69)/B69</f>
        <v>-0.18102075991612598</v>
      </c>
      <c r="AN69" s="177">
        <f t="shared" ref="AN69" si="51">(Z69-C69)/C69</f>
        <v>-9.837674743402243E-2</v>
      </c>
      <c r="AO69" s="189">
        <f>(AA69-D69)/D69</f>
        <v>-7.1086091973337817E-2</v>
      </c>
    </row>
    <row r="70" spans="1:41" x14ac:dyDescent="0.35">
      <c r="A70" s="172" t="s">
        <v>41</v>
      </c>
      <c r="B70" s="196">
        <v>0</v>
      </c>
      <c r="C70" s="196">
        <v>0</v>
      </c>
      <c r="D70" s="126">
        <v>0</v>
      </c>
      <c r="E70" s="126">
        <v>0</v>
      </c>
      <c r="F70" s="126">
        <v>0</v>
      </c>
      <c r="G70" s="126">
        <v>0</v>
      </c>
      <c r="H70" s="126">
        <v>0</v>
      </c>
      <c r="I70" s="126">
        <v>0</v>
      </c>
      <c r="J70" s="126">
        <v>0</v>
      </c>
      <c r="K70" s="126">
        <v>0</v>
      </c>
      <c r="L70" s="126">
        <v>0</v>
      </c>
      <c r="M70" s="126">
        <v>0</v>
      </c>
      <c r="N70" s="126">
        <f>((B69*B70)+(C69*C70)+(D69*D70)+(E69*E70)+(F69*F70)+(G69*G70)+(H69*H70)+(I69*I70)+(J69*J70)+(K69*K70)+(L69*L70)+(M69*M70))/SUM(B69:M69)</f>
        <v>0</v>
      </c>
      <c r="O70" s="154">
        <v>0.24498368458057654</v>
      </c>
      <c r="P70" s="154">
        <v>0.63158456814844477</v>
      </c>
      <c r="Q70" s="154">
        <v>0.48742223424398162</v>
      </c>
      <c r="R70" s="154">
        <v>0.41134323077149892</v>
      </c>
      <c r="S70" s="154">
        <v>0.4123531095989717</v>
      </c>
      <c r="T70" s="154">
        <v>0.39187374943522879</v>
      </c>
      <c r="U70" s="154">
        <v>0.39356886286473453</v>
      </c>
      <c r="V70" s="154">
        <v>0.41166421603021297</v>
      </c>
      <c r="W70" s="154">
        <v>0.46875730121232573</v>
      </c>
      <c r="X70" s="154">
        <v>0.49488241216752349</v>
      </c>
      <c r="Y70" s="154">
        <v>0.46028820375335122</v>
      </c>
      <c r="Z70" s="154">
        <v>0.45218141033603437</v>
      </c>
      <c r="AA70" s="154">
        <v>0.4443405953967402</v>
      </c>
      <c r="AB70" s="132">
        <f>((O69*O70)+(P69*P70)+(Q69*Q70)+(R69*R70)+(S69*S70)+(T69*T70)+(U69*U70)+(V69*V70)+(W69*W70)+(X69*X70)+(Y69*Y70)+(Z69*Z70)+(AA69*AA70))/SUM(O69:AA69)</f>
        <v>0.42680604014521212</v>
      </c>
      <c r="AC70" s="132" t="s">
        <v>56</v>
      </c>
      <c r="AD70" s="132" t="s">
        <v>56</v>
      </c>
      <c r="AE70" s="132" t="s">
        <v>56</v>
      </c>
      <c r="AF70" s="132" t="s">
        <v>56</v>
      </c>
      <c r="AG70" s="132" t="s">
        <v>56</v>
      </c>
      <c r="AH70" s="132" t="s">
        <v>56</v>
      </c>
      <c r="AI70" s="132" t="s">
        <v>56</v>
      </c>
      <c r="AJ70" s="132" t="s">
        <v>56</v>
      </c>
      <c r="AK70" s="132" t="s">
        <v>56</v>
      </c>
      <c r="AL70" s="132" t="s">
        <v>56</v>
      </c>
      <c r="AM70" s="132" t="s">
        <v>56</v>
      </c>
      <c r="AN70" s="132" t="s">
        <v>56</v>
      </c>
      <c r="AO70" s="133" t="s">
        <v>56</v>
      </c>
    </row>
    <row r="71" spans="1:41" x14ac:dyDescent="0.35">
      <c r="A71" s="172" t="s">
        <v>29</v>
      </c>
      <c r="B71" s="195">
        <v>7467</v>
      </c>
      <c r="C71" s="195">
        <v>6273</v>
      </c>
      <c r="D71" s="174">
        <v>6870</v>
      </c>
      <c r="E71" s="174">
        <v>6736</v>
      </c>
      <c r="F71" s="174">
        <v>6810</v>
      </c>
      <c r="G71" s="174">
        <v>6205</v>
      </c>
      <c r="H71" s="174">
        <v>6541</v>
      </c>
      <c r="I71" s="174">
        <v>6041</v>
      </c>
      <c r="J71" s="174">
        <v>6426</v>
      </c>
      <c r="K71" s="174">
        <v>7487</v>
      </c>
      <c r="L71" s="174">
        <v>7072</v>
      </c>
      <c r="M71" s="174">
        <v>5971</v>
      </c>
      <c r="N71" s="174">
        <f t="shared" si="38"/>
        <v>6658.25</v>
      </c>
      <c r="O71" s="174">
        <v>4642</v>
      </c>
      <c r="P71" s="174">
        <v>876</v>
      </c>
      <c r="Q71" s="174">
        <v>848</v>
      </c>
      <c r="R71" s="174">
        <v>1208</v>
      </c>
      <c r="S71" s="174">
        <v>3755</v>
      </c>
      <c r="T71" s="174">
        <v>3394</v>
      </c>
      <c r="U71" s="174">
        <v>4230</v>
      </c>
      <c r="V71" s="174">
        <v>3893</v>
      </c>
      <c r="W71" s="174">
        <v>3404</v>
      </c>
      <c r="X71" s="174">
        <v>3358</v>
      </c>
      <c r="Y71" s="174">
        <v>5482</v>
      </c>
      <c r="Z71" s="174">
        <v>5234</v>
      </c>
      <c r="AA71" s="174">
        <v>6304</v>
      </c>
      <c r="AB71" s="176">
        <f t="shared" si="39"/>
        <v>3586.7692307692309</v>
      </c>
      <c r="AC71" s="132">
        <f>(O71-D71)/D71</f>
        <v>-0.32430858806404655</v>
      </c>
      <c r="AD71" s="132">
        <f t="shared" si="41"/>
        <v>-0.86995249406175768</v>
      </c>
      <c r="AE71" s="132">
        <f t="shared" si="42"/>
        <v>-0.87547723935389132</v>
      </c>
      <c r="AF71" s="132">
        <f t="shared" si="43"/>
        <v>-0.80531829170024172</v>
      </c>
      <c r="AG71" s="132">
        <f t="shared" si="44"/>
        <v>-0.42592875707078426</v>
      </c>
      <c r="AH71" s="132">
        <f t="shared" si="45"/>
        <v>-0.4381724879986757</v>
      </c>
      <c r="AI71" s="132">
        <f t="shared" si="46"/>
        <v>-0.34173669467787116</v>
      </c>
      <c r="AJ71" s="132">
        <f t="shared" si="47"/>
        <v>-0.48003205556297585</v>
      </c>
      <c r="AK71" s="132">
        <f t="shared" si="48"/>
        <v>-0.51866515837104077</v>
      </c>
      <c r="AL71" s="132">
        <f t="shared" si="49"/>
        <v>-0.43761513984257244</v>
      </c>
      <c r="AM71" s="132">
        <f>(Y71-B71)/B71</f>
        <v>-0.26583634659166999</v>
      </c>
      <c r="AN71" s="132">
        <f>(Z71-C71)/C71</f>
        <v>-0.16563047983421011</v>
      </c>
      <c r="AO71" s="133">
        <f>(AA71-D71)/D71</f>
        <v>-8.2387190684133915E-2</v>
      </c>
    </row>
    <row r="72" spans="1:41" x14ac:dyDescent="0.35">
      <c r="A72" s="172" t="s">
        <v>42</v>
      </c>
      <c r="B72" s="196">
        <v>0</v>
      </c>
      <c r="C72" s="196">
        <v>0</v>
      </c>
      <c r="D72" s="126">
        <v>0</v>
      </c>
      <c r="E72" s="126">
        <v>0</v>
      </c>
      <c r="F72" s="126">
        <v>0</v>
      </c>
      <c r="G72" s="126">
        <v>0</v>
      </c>
      <c r="H72" s="126">
        <v>0</v>
      </c>
      <c r="I72" s="126">
        <v>0</v>
      </c>
      <c r="J72" s="126">
        <v>0</v>
      </c>
      <c r="K72" s="126">
        <v>0</v>
      </c>
      <c r="L72" s="126">
        <v>0</v>
      </c>
      <c r="M72" s="126">
        <v>0</v>
      </c>
      <c r="N72" s="126">
        <f>((B71*B72)+(C71*C72)+(D71*D72)+(E71*E72)+(F71*F72)+(G71*G72)+(H71*H72)+(I71*I72)+(J71*J72)+(K71*K72)+(L71*L72)+(M71*M72))/SUM(B71:M71)</f>
        <v>0</v>
      </c>
      <c r="O72" s="154">
        <v>2.8866867729426971E-2</v>
      </c>
      <c r="P72" s="154">
        <v>0.1449771689497717</v>
      </c>
      <c r="Q72" s="154">
        <v>5.3066037735849059E-2</v>
      </c>
      <c r="R72" s="154">
        <v>0.10430463576158941</v>
      </c>
      <c r="S72" s="154">
        <v>6.5512649800266318E-2</v>
      </c>
      <c r="T72" s="154">
        <v>4.5374189746611671E-2</v>
      </c>
      <c r="U72" s="154">
        <v>4.5390070921985819E-2</v>
      </c>
      <c r="V72" s="154">
        <v>4.032879527356794E-2</v>
      </c>
      <c r="W72" s="154">
        <v>7.4030552291421858E-2</v>
      </c>
      <c r="X72" s="154">
        <v>7.4151280524121496E-2</v>
      </c>
      <c r="Y72" s="132">
        <v>0.35771616198467715</v>
      </c>
      <c r="Z72" s="132">
        <v>0.39338937714940769</v>
      </c>
      <c r="AA72" s="132">
        <v>0.35818527918781728</v>
      </c>
      <c r="AB72" s="132">
        <f>((O71*O72)+(P71*P72)+(Q71*Q72)+(R71*R72)+(S71*S72)+(T71*T72)+(U71*U72)+(V71*V72)+(W71*W72)+(X71*X72)+(Y71*Y72)+(Z71*Z72)+(AA71*AA72))/SUM(O71:AA71)</f>
        <v>0.170712876383289</v>
      </c>
      <c r="AC72" s="132" t="s">
        <v>56</v>
      </c>
      <c r="AD72" s="132" t="s">
        <v>56</v>
      </c>
      <c r="AE72" s="132" t="s">
        <v>56</v>
      </c>
      <c r="AF72" s="132" t="s">
        <v>56</v>
      </c>
      <c r="AG72" s="132" t="s">
        <v>56</v>
      </c>
      <c r="AH72" s="132" t="s">
        <v>56</v>
      </c>
      <c r="AI72" s="132" t="s">
        <v>56</v>
      </c>
      <c r="AJ72" s="132" t="s">
        <v>56</v>
      </c>
      <c r="AK72" s="132" t="s">
        <v>56</v>
      </c>
      <c r="AL72" s="132" t="s">
        <v>56</v>
      </c>
      <c r="AM72" s="132" t="s">
        <v>56</v>
      </c>
      <c r="AN72" s="132" t="s">
        <v>56</v>
      </c>
      <c r="AO72" s="133" t="s">
        <v>56</v>
      </c>
    </row>
    <row r="73" spans="1:41" x14ac:dyDescent="0.35">
      <c r="A73" s="249" t="s">
        <v>31</v>
      </c>
      <c r="B73" s="262">
        <v>44803</v>
      </c>
      <c r="C73" s="262">
        <v>37673</v>
      </c>
      <c r="D73" s="251">
        <v>41839</v>
      </c>
      <c r="E73" s="251">
        <v>45543</v>
      </c>
      <c r="F73" s="251">
        <v>44607</v>
      </c>
      <c r="G73" s="251">
        <v>40944</v>
      </c>
      <c r="H73" s="251">
        <v>43040</v>
      </c>
      <c r="I73" s="251">
        <v>40919</v>
      </c>
      <c r="J73" s="251">
        <v>40760</v>
      </c>
      <c r="K73" s="251">
        <v>46447</v>
      </c>
      <c r="L73" s="251">
        <v>44040</v>
      </c>
      <c r="M73" s="251">
        <v>40410</v>
      </c>
      <c r="N73" s="251">
        <f t="shared" si="38"/>
        <v>42585.416666666664</v>
      </c>
      <c r="O73" s="251">
        <v>39587</v>
      </c>
      <c r="P73" s="251">
        <v>16240</v>
      </c>
      <c r="Q73" s="251">
        <v>14869</v>
      </c>
      <c r="R73" s="251">
        <v>17553</v>
      </c>
      <c r="S73" s="251">
        <v>37868</v>
      </c>
      <c r="T73" s="251">
        <v>36805</v>
      </c>
      <c r="U73" s="251">
        <v>38337</v>
      </c>
      <c r="V73" s="251">
        <v>44441</v>
      </c>
      <c r="W73" s="251">
        <v>37962</v>
      </c>
      <c r="X73" s="251">
        <v>35311</v>
      </c>
      <c r="Y73" s="251">
        <v>33862</v>
      </c>
      <c r="Z73" s="251">
        <v>31790</v>
      </c>
      <c r="AA73" s="251">
        <v>38642</v>
      </c>
      <c r="AB73" s="252">
        <f t="shared" si="39"/>
        <v>32559</v>
      </c>
      <c r="AC73" s="179">
        <f>(O73-D73)/D73</f>
        <v>-5.3825378235617484E-2</v>
      </c>
      <c r="AD73" s="179">
        <f t="shared" si="41"/>
        <v>-0.64341391651845503</v>
      </c>
      <c r="AE73" s="179">
        <f t="shared" si="42"/>
        <v>-0.66666666666666663</v>
      </c>
      <c r="AF73" s="179">
        <f t="shared" si="43"/>
        <v>-0.57129249706916763</v>
      </c>
      <c r="AG73" s="179">
        <f t="shared" si="44"/>
        <v>-0.12016728624535317</v>
      </c>
      <c r="AH73" s="179">
        <f t="shared" si="45"/>
        <v>-0.10054009140008309</v>
      </c>
      <c r="AI73" s="179">
        <f t="shared" si="46"/>
        <v>-5.9445534838076547E-2</v>
      </c>
      <c r="AJ73" s="179">
        <f t="shared" si="47"/>
        <v>-4.318901113096648E-2</v>
      </c>
      <c r="AK73" s="179">
        <f t="shared" si="48"/>
        <v>-0.13801089918256132</v>
      </c>
      <c r="AL73" s="179">
        <f t="shared" si="49"/>
        <v>-0.12618163820836426</v>
      </c>
      <c r="AM73" s="179">
        <f>(Y73-B73)/B73</f>
        <v>-0.24420239716090442</v>
      </c>
      <c r="AN73" s="179">
        <f>(Z73-C73)/C73</f>
        <v>-0.15615958378679692</v>
      </c>
      <c r="AO73" s="253">
        <f>(AA73-D73)/D73</f>
        <v>-7.6411960132890366E-2</v>
      </c>
    </row>
    <row r="74" spans="1:41" ht="17.25" customHeight="1" x14ac:dyDescent="0.35">
      <c r="A74" s="59" t="s">
        <v>32</v>
      </c>
      <c r="B74" s="59"/>
      <c r="C74" s="59"/>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row>
    <row r="75" spans="1:41" ht="12" customHeight="1" x14ac:dyDescent="0.35">
      <c r="A75" s="89" t="s">
        <v>38</v>
      </c>
      <c r="B75" s="89"/>
      <c r="C75" s="89"/>
      <c r="D75" s="30"/>
      <c r="E75" s="30"/>
      <c r="F75" s="30"/>
      <c r="G75" s="30"/>
      <c r="H75" s="30"/>
      <c r="I75" s="30"/>
      <c r="J75" s="30"/>
      <c r="K75" s="30"/>
      <c r="L75" s="30"/>
      <c r="M75" s="30"/>
      <c r="N75" s="64"/>
      <c r="O75" s="30"/>
      <c r="P75" s="30"/>
      <c r="Q75" s="30"/>
      <c r="R75" s="30"/>
      <c r="S75" s="30"/>
      <c r="T75" s="30"/>
      <c r="U75" s="30"/>
      <c r="V75" s="30"/>
      <c r="W75" s="30"/>
      <c r="X75" s="30"/>
      <c r="Y75" s="30"/>
      <c r="Z75" s="30"/>
      <c r="AA75" s="30"/>
      <c r="AB75" s="30"/>
      <c r="AC75" s="30"/>
      <c r="AD75" s="30"/>
      <c r="AE75" s="64"/>
      <c r="AF75" s="170"/>
      <c r="AG75" s="170"/>
      <c r="AH75" s="170"/>
      <c r="AI75" s="170"/>
      <c r="AJ75" s="170"/>
      <c r="AK75" s="170"/>
      <c r="AL75" s="170"/>
      <c r="AM75" s="170"/>
      <c r="AN75" s="170"/>
      <c r="AO75" s="170"/>
    </row>
    <row r="76" spans="1:41" ht="12" customHeight="1" x14ac:dyDescent="0.35">
      <c r="A76" s="89" t="s">
        <v>33</v>
      </c>
      <c r="B76" s="89"/>
      <c r="C76" s="89"/>
      <c r="D76" s="30"/>
      <c r="E76" s="30"/>
      <c r="F76" s="30"/>
      <c r="G76" s="30"/>
      <c r="H76" s="30"/>
      <c r="I76" s="30"/>
      <c r="J76" s="30"/>
      <c r="K76" s="30"/>
      <c r="L76" s="30"/>
      <c r="M76" s="30"/>
      <c r="N76" s="64"/>
      <c r="O76" s="30"/>
      <c r="P76" s="30"/>
      <c r="Q76" s="30"/>
      <c r="R76" s="30"/>
      <c r="S76" s="30"/>
      <c r="T76" s="30"/>
      <c r="U76" s="30"/>
      <c r="V76" s="30"/>
      <c r="W76" s="30"/>
      <c r="X76" s="30"/>
      <c r="Y76" s="30"/>
      <c r="Z76" s="30"/>
      <c r="AA76" s="30"/>
      <c r="AB76" s="30"/>
      <c r="AC76" s="30"/>
      <c r="AD76" s="30"/>
      <c r="AE76" s="64"/>
      <c r="AF76" s="170"/>
      <c r="AG76" s="170"/>
      <c r="AH76" s="170"/>
      <c r="AI76" s="170"/>
      <c r="AJ76" s="170"/>
      <c r="AK76" s="170"/>
      <c r="AL76" s="170"/>
      <c r="AM76" s="170"/>
      <c r="AN76" s="170"/>
      <c r="AO76" s="170"/>
    </row>
    <row r="77" spans="1:41" ht="12" customHeight="1" x14ac:dyDescent="0.35">
      <c r="A77" s="73" t="s">
        <v>241</v>
      </c>
      <c r="B77" s="89"/>
      <c r="C77" s="89"/>
      <c r="D77" s="30"/>
      <c r="E77" s="30"/>
      <c r="F77" s="30"/>
      <c r="G77" s="30"/>
      <c r="H77" s="30"/>
      <c r="I77" s="30"/>
      <c r="J77" s="30"/>
      <c r="K77" s="30"/>
      <c r="L77" s="30"/>
      <c r="M77" s="30"/>
      <c r="N77" s="64"/>
      <c r="O77" s="30"/>
      <c r="P77" s="30"/>
      <c r="Q77" s="30"/>
      <c r="R77" s="30"/>
      <c r="S77" s="30"/>
      <c r="T77" s="30"/>
      <c r="U77" s="30"/>
      <c r="V77" s="30"/>
      <c r="W77" s="30"/>
      <c r="X77" s="30"/>
      <c r="Y77" s="30"/>
      <c r="Z77" s="30"/>
      <c r="AA77" s="30"/>
      <c r="AB77" s="30"/>
      <c r="AC77" s="30"/>
      <c r="AD77" s="30"/>
      <c r="AE77" s="64"/>
      <c r="AF77" s="170"/>
      <c r="AG77" s="170"/>
      <c r="AH77" s="170"/>
      <c r="AI77" s="170"/>
      <c r="AJ77" s="170"/>
      <c r="AK77" s="170"/>
      <c r="AL77" s="170"/>
      <c r="AM77" s="170"/>
      <c r="AN77" s="170"/>
      <c r="AO77" s="170"/>
    </row>
    <row r="78" spans="1:41" ht="12" customHeight="1" x14ac:dyDescent="0.35">
      <c r="A78" s="73" t="s">
        <v>51</v>
      </c>
      <c r="B78" s="89"/>
      <c r="C78" s="89"/>
      <c r="D78" s="30"/>
      <c r="E78" s="30"/>
      <c r="F78" s="30"/>
      <c r="G78" s="30"/>
      <c r="H78" s="30"/>
      <c r="I78" s="30"/>
      <c r="J78" s="30"/>
      <c r="K78" s="30"/>
      <c r="L78" s="30"/>
      <c r="M78" s="30"/>
      <c r="N78" s="64"/>
      <c r="O78" s="30"/>
      <c r="P78" s="30"/>
      <c r="Q78" s="30"/>
      <c r="R78" s="30"/>
      <c r="S78" s="30"/>
      <c r="T78" s="30"/>
      <c r="U78" s="30"/>
      <c r="V78" s="30"/>
      <c r="W78" s="30"/>
      <c r="X78" s="30"/>
      <c r="Y78" s="30"/>
      <c r="Z78" s="30"/>
      <c r="AA78" s="30"/>
      <c r="AB78" s="30"/>
      <c r="AC78" s="30"/>
      <c r="AD78" s="30"/>
      <c r="AE78" s="64"/>
      <c r="AF78" s="170"/>
      <c r="AG78" s="170"/>
      <c r="AH78" s="170"/>
      <c r="AI78" s="170"/>
      <c r="AJ78" s="170"/>
      <c r="AK78" s="170"/>
      <c r="AL78" s="170"/>
      <c r="AM78" s="170"/>
      <c r="AN78" s="170"/>
      <c r="AO78" s="170"/>
    </row>
    <row r="79" spans="1:41" ht="12" customHeight="1" x14ac:dyDescent="0.35">
      <c r="A79" s="285" t="s">
        <v>136</v>
      </c>
      <c r="B79" s="285"/>
      <c r="C79" s="285"/>
      <c r="D79" s="285"/>
      <c r="E79" s="181"/>
      <c r="F79" s="181"/>
      <c r="G79" s="181"/>
      <c r="H79" s="182"/>
      <c r="I79" s="182"/>
      <c r="J79" s="182"/>
      <c r="K79" s="182"/>
      <c r="L79" s="182"/>
      <c r="M79" s="182"/>
      <c r="N79" s="63"/>
      <c r="O79" s="182"/>
      <c r="P79" s="182"/>
      <c r="Q79" s="182"/>
      <c r="R79" s="182"/>
      <c r="S79" s="182"/>
      <c r="T79" s="182"/>
      <c r="U79" s="182"/>
      <c r="V79" s="182"/>
      <c r="W79" s="182"/>
      <c r="X79" s="182"/>
      <c r="Y79" s="182"/>
      <c r="Z79" s="182"/>
      <c r="AA79" s="182"/>
      <c r="AB79" s="182"/>
      <c r="AC79" s="182"/>
      <c r="AD79" s="182"/>
      <c r="AE79" s="64"/>
      <c r="AF79" s="183"/>
      <c r="AG79" s="183"/>
      <c r="AH79" s="183"/>
      <c r="AI79" s="183"/>
      <c r="AJ79" s="183"/>
      <c r="AK79" s="183"/>
      <c r="AL79" s="183"/>
      <c r="AM79" s="183"/>
      <c r="AN79" s="183"/>
      <c r="AO79" s="183"/>
    </row>
    <row r="80" spans="1:41" ht="12" customHeight="1" x14ac:dyDescent="0.35">
      <c r="A80" s="89" t="s">
        <v>57</v>
      </c>
      <c r="B80" s="89"/>
      <c r="C80" s="89"/>
      <c r="D80" s="30"/>
      <c r="E80" s="30"/>
      <c r="F80" s="30"/>
      <c r="G80" s="30"/>
      <c r="H80" s="30"/>
      <c r="I80" s="30"/>
      <c r="J80" s="30"/>
      <c r="K80" s="30"/>
      <c r="L80" s="30"/>
      <c r="M80" s="30"/>
      <c r="N80" s="64"/>
      <c r="O80" s="30"/>
      <c r="P80" s="30"/>
      <c r="Q80" s="30"/>
      <c r="R80" s="30"/>
      <c r="S80" s="30"/>
      <c r="T80" s="30"/>
      <c r="U80" s="30"/>
      <c r="V80" s="30"/>
      <c r="W80" s="30"/>
      <c r="X80" s="30"/>
      <c r="Y80" s="30"/>
      <c r="Z80" s="30"/>
      <c r="AA80" s="30"/>
      <c r="AB80" s="30"/>
      <c r="AC80" s="30"/>
      <c r="AD80" s="30"/>
      <c r="AE80" s="64"/>
      <c r="AF80" s="170"/>
      <c r="AG80" s="170"/>
      <c r="AH80" s="170"/>
      <c r="AI80" s="170"/>
      <c r="AJ80" s="170"/>
      <c r="AK80" s="170"/>
      <c r="AL80" s="170"/>
      <c r="AM80" s="170"/>
      <c r="AN80" s="170"/>
      <c r="AO80" s="170"/>
    </row>
    <row r="81" spans="1:41" ht="12" customHeight="1" x14ac:dyDescent="0.35">
      <c r="A81" s="89" t="s">
        <v>242</v>
      </c>
      <c r="B81" s="73"/>
      <c r="C81" s="73"/>
      <c r="D81" s="35"/>
      <c r="E81" s="35"/>
      <c r="F81" s="35"/>
      <c r="G81" s="35"/>
      <c r="H81" s="35"/>
      <c r="I81" s="35"/>
      <c r="J81" s="35"/>
      <c r="K81" s="35"/>
      <c r="L81" s="35"/>
      <c r="M81" s="35"/>
      <c r="N81" s="80"/>
      <c r="O81" s="35"/>
      <c r="P81" s="35"/>
      <c r="Q81" s="35"/>
      <c r="R81" s="35"/>
      <c r="S81" s="35"/>
      <c r="T81" s="35"/>
      <c r="U81" s="35"/>
      <c r="V81" s="35"/>
      <c r="W81" s="35"/>
      <c r="X81" s="35"/>
      <c r="Y81" s="81"/>
      <c r="Z81" s="36"/>
      <c r="AA81" s="36"/>
      <c r="AB81" s="36"/>
      <c r="AC81" s="36"/>
      <c r="AD81" s="36"/>
      <c r="AE81" s="36"/>
      <c r="AF81" s="36"/>
      <c r="AG81" s="36"/>
      <c r="AH81" s="36"/>
      <c r="AI81" s="36"/>
      <c r="AJ81" s="36"/>
      <c r="AK81" s="222"/>
      <c r="AL81" s="222"/>
      <c r="AM81" s="222"/>
      <c r="AN81" s="222"/>
      <c r="AO81" s="222"/>
    </row>
    <row r="82" spans="1:41" ht="12" customHeight="1" x14ac:dyDescent="0.35">
      <c r="A82" s="89" t="s">
        <v>55</v>
      </c>
      <c r="B82" s="89"/>
      <c r="C82" s="89"/>
      <c r="D82" s="30"/>
      <c r="E82" s="30"/>
      <c r="F82" s="30"/>
      <c r="G82" s="30"/>
      <c r="H82" s="30"/>
      <c r="I82" s="30"/>
      <c r="J82" s="30"/>
      <c r="K82" s="30"/>
      <c r="L82" s="30"/>
      <c r="M82" s="30"/>
      <c r="N82" s="64"/>
      <c r="O82" s="30"/>
      <c r="P82" s="30"/>
      <c r="Q82" s="30"/>
      <c r="R82" s="30"/>
      <c r="S82" s="30"/>
      <c r="T82" s="30"/>
      <c r="U82" s="30"/>
      <c r="V82" s="30"/>
      <c r="W82" s="30"/>
      <c r="X82" s="30"/>
      <c r="Y82" s="30"/>
      <c r="Z82" s="30"/>
      <c r="AA82" s="30"/>
      <c r="AB82" s="30"/>
      <c r="AC82" s="30"/>
      <c r="AD82" s="30"/>
      <c r="AE82" s="64"/>
      <c r="AF82" s="170"/>
      <c r="AG82" s="170"/>
      <c r="AH82" s="170"/>
      <c r="AI82" s="170"/>
      <c r="AJ82" s="170"/>
      <c r="AK82" s="170"/>
      <c r="AL82" s="170"/>
      <c r="AM82" s="170"/>
      <c r="AN82" s="170"/>
      <c r="AO82" s="170"/>
    </row>
    <row r="83" spans="1:41" ht="12" customHeight="1" x14ac:dyDescent="0.35">
      <c r="A83" s="89" t="s">
        <v>243</v>
      </c>
      <c r="B83" s="89"/>
      <c r="C83" s="89"/>
      <c r="D83" s="30"/>
      <c r="E83" s="30"/>
      <c r="F83" s="30"/>
      <c r="G83" s="30"/>
      <c r="H83" s="30"/>
      <c r="I83" s="30"/>
      <c r="J83" s="30"/>
      <c r="K83" s="30"/>
      <c r="L83" s="30"/>
      <c r="M83" s="30"/>
      <c r="N83" s="63"/>
      <c r="O83" s="30"/>
      <c r="P83" s="30"/>
      <c r="Q83" s="30"/>
      <c r="R83" s="30"/>
      <c r="S83" s="30"/>
      <c r="T83" s="30"/>
      <c r="U83" s="30"/>
      <c r="V83" s="30"/>
      <c r="W83" s="30"/>
      <c r="X83" s="30"/>
      <c r="Y83" s="30"/>
      <c r="Z83" s="30"/>
      <c r="AA83" s="30"/>
      <c r="AB83" s="30"/>
      <c r="AC83" s="30"/>
      <c r="AD83" s="30"/>
      <c r="AE83" s="64"/>
      <c r="AF83" s="31"/>
      <c r="AG83" s="31"/>
      <c r="AH83" s="31"/>
      <c r="AI83" s="31"/>
      <c r="AJ83" s="31"/>
      <c r="AK83" s="31"/>
      <c r="AL83" s="31"/>
      <c r="AM83" s="31"/>
      <c r="AN83" s="31"/>
      <c r="AO83" s="31"/>
    </row>
    <row r="84" spans="1:41" ht="12" customHeight="1" x14ac:dyDescent="0.35">
      <c r="A84" s="59" t="s">
        <v>35</v>
      </c>
      <c r="B84" s="89"/>
      <c r="C84" s="89"/>
      <c r="D84" s="30"/>
      <c r="E84" s="30"/>
      <c r="F84" s="30"/>
      <c r="G84" s="30"/>
      <c r="H84" s="30"/>
      <c r="I84" s="30"/>
      <c r="J84" s="30"/>
      <c r="K84" s="30"/>
      <c r="L84" s="30"/>
      <c r="M84" s="30"/>
      <c r="N84" s="63"/>
      <c r="O84" s="30"/>
      <c r="P84" s="30"/>
      <c r="Q84" s="30"/>
      <c r="R84" s="30"/>
      <c r="S84" s="30"/>
      <c r="T84" s="30"/>
      <c r="U84" s="30"/>
      <c r="V84" s="30"/>
      <c r="W84" s="30"/>
      <c r="X84" s="30"/>
      <c r="Y84" s="30"/>
      <c r="Z84" s="30"/>
      <c r="AA84" s="30"/>
      <c r="AB84" s="30"/>
      <c r="AC84" s="30"/>
      <c r="AD84" s="30"/>
      <c r="AE84" s="64"/>
      <c r="AF84" s="31"/>
      <c r="AG84" s="31"/>
      <c r="AH84" s="31"/>
      <c r="AI84" s="31"/>
      <c r="AJ84" s="31"/>
      <c r="AK84" s="31"/>
      <c r="AL84" s="31"/>
      <c r="AM84" s="31"/>
      <c r="AN84" s="31"/>
      <c r="AO84" s="31"/>
    </row>
    <row r="85" spans="1:41" ht="30" customHeight="1" x14ac:dyDescent="0.35">
      <c r="A85" s="66" t="s">
        <v>244</v>
      </c>
      <c r="B85" s="89"/>
      <c r="C85" s="89"/>
      <c r="D85" s="30"/>
      <c r="E85" s="30"/>
      <c r="F85" s="30"/>
      <c r="G85" s="30"/>
      <c r="H85" s="30"/>
      <c r="I85" s="30"/>
      <c r="J85" s="30"/>
      <c r="K85" s="30"/>
      <c r="L85" s="30"/>
      <c r="M85" s="30"/>
      <c r="N85" s="63"/>
      <c r="O85" s="30"/>
      <c r="P85" s="30"/>
      <c r="Q85" s="30"/>
      <c r="R85" s="30"/>
      <c r="S85" s="30"/>
      <c r="T85" s="30"/>
      <c r="U85" s="30"/>
      <c r="V85" s="30"/>
      <c r="W85" s="30"/>
      <c r="X85" s="30"/>
      <c r="Y85" s="30"/>
      <c r="Z85" s="30"/>
      <c r="AA85" s="30"/>
      <c r="AB85" s="30"/>
      <c r="AC85" s="30"/>
      <c r="AD85" s="30"/>
      <c r="AE85" s="64"/>
      <c r="AF85" s="31"/>
      <c r="AG85" s="31"/>
      <c r="AH85" s="31"/>
      <c r="AI85" s="31"/>
      <c r="AJ85" s="31"/>
      <c r="AK85" s="31"/>
      <c r="AL85" s="31"/>
      <c r="AM85" s="31"/>
      <c r="AN85" s="31"/>
      <c r="AO85" s="31"/>
    </row>
    <row r="86" spans="1:41" ht="20.25" customHeight="1" x14ac:dyDescent="0.35">
      <c r="A86" s="233" t="s">
        <v>217</v>
      </c>
      <c r="B86" s="193"/>
      <c r="C86" s="193"/>
      <c r="D86" s="193"/>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row>
    <row r="87" spans="1:41" x14ac:dyDescent="0.35">
      <c r="A87" s="187"/>
      <c r="B87" s="286" t="s">
        <v>53</v>
      </c>
      <c r="C87" s="287"/>
      <c r="D87" s="287"/>
      <c r="E87" s="287"/>
      <c r="F87" s="287"/>
      <c r="G87" s="287"/>
      <c r="H87" s="287"/>
      <c r="I87" s="287"/>
      <c r="J87" s="287"/>
      <c r="K87" s="287"/>
      <c r="L87" s="287"/>
      <c r="M87" s="287"/>
      <c r="N87" s="288"/>
      <c r="O87" s="286" t="s">
        <v>54</v>
      </c>
      <c r="P87" s="287"/>
      <c r="Q87" s="287"/>
      <c r="R87" s="287"/>
      <c r="S87" s="287"/>
      <c r="T87" s="287"/>
      <c r="U87" s="287"/>
      <c r="V87" s="287"/>
      <c r="W87" s="287"/>
      <c r="X87" s="287"/>
      <c r="Y87" s="287"/>
      <c r="Z87" s="287"/>
      <c r="AA87" s="287"/>
      <c r="AB87" s="288"/>
      <c r="AC87" s="293" t="s">
        <v>60</v>
      </c>
      <c r="AD87" s="291"/>
      <c r="AE87" s="291"/>
      <c r="AF87" s="291"/>
      <c r="AG87" s="291"/>
      <c r="AH87" s="291"/>
      <c r="AI87" s="291"/>
      <c r="AJ87" s="291"/>
      <c r="AK87" s="291"/>
      <c r="AL87" s="291"/>
      <c r="AM87" s="291"/>
      <c r="AN87" s="291"/>
      <c r="AO87" s="291"/>
    </row>
    <row r="88" spans="1:41" ht="44.15" customHeight="1" x14ac:dyDescent="0.35">
      <c r="A88" s="147" t="s">
        <v>28</v>
      </c>
      <c r="B88" s="55" t="s">
        <v>157</v>
      </c>
      <c r="C88" s="55" t="s">
        <v>158</v>
      </c>
      <c r="D88" s="55" t="s">
        <v>159</v>
      </c>
      <c r="E88" s="55" t="s">
        <v>160</v>
      </c>
      <c r="F88" s="55" t="s">
        <v>161</v>
      </c>
      <c r="G88" s="55" t="s">
        <v>162</v>
      </c>
      <c r="H88" s="55" t="s">
        <v>163</v>
      </c>
      <c r="I88" s="55" t="s">
        <v>164</v>
      </c>
      <c r="J88" s="55" t="s">
        <v>165</v>
      </c>
      <c r="K88" s="55" t="s">
        <v>166</v>
      </c>
      <c r="L88" s="55" t="s">
        <v>167</v>
      </c>
      <c r="M88" s="55" t="s">
        <v>168</v>
      </c>
      <c r="N88" s="55" t="s">
        <v>153</v>
      </c>
      <c r="O88" s="55" t="s">
        <v>169</v>
      </c>
      <c r="P88" s="55" t="s">
        <v>170</v>
      </c>
      <c r="Q88" s="55" t="s">
        <v>171</v>
      </c>
      <c r="R88" s="55" t="s">
        <v>172</v>
      </c>
      <c r="S88" s="55" t="s">
        <v>173</v>
      </c>
      <c r="T88" s="55" t="s">
        <v>174</v>
      </c>
      <c r="U88" s="55" t="s">
        <v>175</v>
      </c>
      <c r="V88" s="55" t="s">
        <v>176</v>
      </c>
      <c r="W88" s="55" t="s">
        <v>177</v>
      </c>
      <c r="X88" s="55" t="s">
        <v>178</v>
      </c>
      <c r="Y88" s="55" t="s">
        <v>179</v>
      </c>
      <c r="Z88" s="55" t="s">
        <v>180</v>
      </c>
      <c r="AA88" s="55" t="s">
        <v>181</v>
      </c>
      <c r="AB88" s="55" t="s">
        <v>154</v>
      </c>
      <c r="AC88" s="55" t="s">
        <v>61</v>
      </c>
      <c r="AD88" s="55" t="s">
        <v>62</v>
      </c>
      <c r="AE88" s="55" t="s">
        <v>63</v>
      </c>
      <c r="AF88" s="55" t="s">
        <v>64</v>
      </c>
      <c r="AG88" s="55" t="s">
        <v>65</v>
      </c>
      <c r="AH88" s="55" t="s">
        <v>66</v>
      </c>
      <c r="AI88" s="55" t="s">
        <v>67</v>
      </c>
      <c r="AJ88" s="55" t="s">
        <v>68</v>
      </c>
      <c r="AK88" s="55" t="s">
        <v>69</v>
      </c>
      <c r="AL88" s="55" t="s">
        <v>70</v>
      </c>
      <c r="AM88" s="55" t="s">
        <v>71</v>
      </c>
      <c r="AN88" s="55" t="s">
        <v>72</v>
      </c>
      <c r="AO88" s="143" t="s">
        <v>73</v>
      </c>
    </row>
    <row r="89" spans="1:41" x14ac:dyDescent="0.35">
      <c r="A89" s="172" t="s">
        <v>40</v>
      </c>
      <c r="B89" s="195">
        <v>238408</v>
      </c>
      <c r="C89" s="195">
        <v>199325</v>
      </c>
      <c r="D89" s="174">
        <v>235663</v>
      </c>
      <c r="E89" s="174">
        <v>240081</v>
      </c>
      <c r="F89" s="174">
        <v>242700</v>
      </c>
      <c r="G89" s="174">
        <v>213900</v>
      </c>
      <c r="H89" s="174">
        <v>226519</v>
      </c>
      <c r="I89" s="174">
        <v>215044</v>
      </c>
      <c r="J89" s="174">
        <v>222024</v>
      </c>
      <c r="K89" s="174">
        <v>238108</v>
      </c>
      <c r="L89" s="174">
        <v>219156</v>
      </c>
      <c r="M89" s="174">
        <v>209885</v>
      </c>
      <c r="N89" s="174">
        <f t="shared" ref="N89:N93" si="52">SUM(B89:M89)/12</f>
        <v>225067.75</v>
      </c>
      <c r="O89" s="174">
        <v>224570</v>
      </c>
      <c r="P89" s="174">
        <v>107301</v>
      </c>
      <c r="Q89" s="174">
        <v>83716</v>
      </c>
      <c r="R89" s="174">
        <v>94984</v>
      </c>
      <c r="S89" s="174">
        <v>226642</v>
      </c>
      <c r="T89" s="174">
        <v>214782</v>
      </c>
      <c r="U89" s="174">
        <v>231645</v>
      </c>
      <c r="V89" s="174">
        <v>232766</v>
      </c>
      <c r="W89" s="174">
        <v>219493</v>
      </c>
      <c r="X89" s="174">
        <v>211196</v>
      </c>
      <c r="Y89" s="174">
        <v>210565</v>
      </c>
      <c r="Z89" s="174">
        <v>193590</v>
      </c>
      <c r="AA89" s="174">
        <v>233633</v>
      </c>
      <c r="AB89" s="176">
        <f t="shared" ref="AB89:AB93" si="53">SUM(O89:AA89)/13</f>
        <v>191144.84615384616</v>
      </c>
      <c r="AC89" s="132">
        <f t="shared" ref="AC89" si="54">(O89-D89)/D89</f>
        <v>-4.7071453728417277E-2</v>
      </c>
      <c r="AD89" s="132">
        <f t="shared" ref="AD89:AD93" si="55">(P89-E89)/E89</f>
        <v>-0.55306334112237121</v>
      </c>
      <c r="AE89" s="132">
        <f t="shared" ref="AE89:AE93" si="56">(Q89-F89)/F89</f>
        <v>-0.65506386485372892</v>
      </c>
      <c r="AF89" s="132">
        <f t="shared" ref="AF89:AF93" si="57">(R89-G89)/G89</f>
        <v>-0.55594202898550726</v>
      </c>
      <c r="AG89" s="126">
        <f t="shared" ref="AG89:AG93" si="58">(S89-H89)/H89</f>
        <v>5.4300080787925077E-4</v>
      </c>
      <c r="AH89" s="126">
        <f t="shared" ref="AH89:AH93" si="59">(T89-I89)/I89</f>
        <v>-1.2183553133312253E-3</v>
      </c>
      <c r="AI89" s="132">
        <f t="shared" ref="AI89:AI93" si="60">(U89-J89)/J89</f>
        <v>4.3333153172629986E-2</v>
      </c>
      <c r="AJ89" s="132">
        <f t="shared" ref="AJ89:AJ93" si="61">(V89-K89)/K89</f>
        <v>-2.2435197473415425E-2</v>
      </c>
      <c r="AK89" s="126">
        <f t="shared" ref="AK89" si="62">(W89-L89)/L89</f>
        <v>1.5377174250305718E-3</v>
      </c>
      <c r="AL89" s="126">
        <f t="shared" ref="AL89" si="63">(X89-M89)/M89</f>
        <v>6.2462777235152587E-3</v>
      </c>
      <c r="AM89" s="132">
        <f>(Y89-B89)/B89</f>
        <v>-0.11678718834938424</v>
      </c>
      <c r="AN89" s="132">
        <f>(Z89-C89)/C89</f>
        <v>-2.877210585726828E-2</v>
      </c>
      <c r="AO89" s="278">
        <f>(AA89-D89)/D89</f>
        <v>-8.613995408698014E-3</v>
      </c>
    </row>
    <row r="90" spans="1:41" x14ac:dyDescent="0.35">
      <c r="A90" s="172" t="s">
        <v>41</v>
      </c>
      <c r="B90" s="196">
        <v>0</v>
      </c>
      <c r="C90" s="196">
        <v>0</v>
      </c>
      <c r="D90" s="126">
        <v>0</v>
      </c>
      <c r="E90" s="126">
        <v>0</v>
      </c>
      <c r="F90" s="126">
        <v>0</v>
      </c>
      <c r="G90" s="126">
        <v>0</v>
      </c>
      <c r="H90" s="126">
        <v>0</v>
      </c>
      <c r="I90" s="126">
        <v>0</v>
      </c>
      <c r="J90" s="126">
        <v>0</v>
      </c>
      <c r="K90" s="126">
        <v>0</v>
      </c>
      <c r="L90" s="126">
        <v>0</v>
      </c>
      <c r="M90" s="126">
        <v>0</v>
      </c>
      <c r="N90" s="126">
        <f>((B89*B90)+(C89*C90)+(D89*D90)+(E89*E90)+(F89*F90)+(G89*G90)+(H89*H90)+(I89*I90)+(J89*J90)+(K89*K90)+(L89*L90)+(M89*M90))/SUM(B89:M89)</f>
        <v>0</v>
      </c>
      <c r="O90" s="154">
        <v>0.2768490893707975</v>
      </c>
      <c r="P90" s="154">
        <v>0.6605437041593275</v>
      </c>
      <c r="Q90" s="154">
        <v>0.54012375173204641</v>
      </c>
      <c r="R90" s="154">
        <v>0.46743662090457339</v>
      </c>
      <c r="S90" s="154">
        <v>0.46639634313145845</v>
      </c>
      <c r="T90" s="154">
        <v>0.44471603765678686</v>
      </c>
      <c r="U90" s="154">
        <v>0.44330333052731552</v>
      </c>
      <c r="V90" s="154">
        <v>0.46616344311454422</v>
      </c>
      <c r="W90" s="154">
        <v>0.52101433758707572</v>
      </c>
      <c r="X90" s="154">
        <v>0.54527074376408646</v>
      </c>
      <c r="Y90" s="154">
        <v>0.51373210172630779</v>
      </c>
      <c r="Z90" s="154">
        <v>0.49691099746887751</v>
      </c>
      <c r="AA90" s="154">
        <v>0.48960121215752911</v>
      </c>
      <c r="AB90" s="132">
        <f>((O89*O90)+(P89*P90)+(Q89*Q90)+(R89*R90)+(S89*S90)+(T89*T90)+(U89*U90)+(V89*V90)+(W89*W90)+(X89*X90)+(Y89*Y90)+(Z89*Z90)+(AA89*AA90))/SUM(O89:AA89)</f>
        <v>0.47622322660664507</v>
      </c>
      <c r="AC90" s="132" t="s">
        <v>56</v>
      </c>
      <c r="AD90" s="132" t="s">
        <v>56</v>
      </c>
      <c r="AE90" s="132" t="s">
        <v>56</v>
      </c>
      <c r="AF90" s="132" t="s">
        <v>56</v>
      </c>
      <c r="AG90" s="132" t="s">
        <v>56</v>
      </c>
      <c r="AH90" s="132" t="s">
        <v>56</v>
      </c>
      <c r="AI90" s="132" t="s">
        <v>56</v>
      </c>
      <c r="AJ90" s="132" t="s">
        <v>56</v>
      </c>
      <c r="AK90" s="132" t="s">
        <v>56</v>
      </c>
      <c r="AL90" s="132" t="s">
        <v>56</v>
      </c>
      <c r="AM90" s="132" t="s">
        <v>56</v>
      </c>
      <c r="AN90" s="132" t="s">
        <v>56</v>
      </c>
      <c r="AO90" s="133" t="s">
        <v>56</v>
      </c>
    </row>
    <row r="91" spans="1:41" x14ac:dyDescent="0.35">
      <c r="A91" s="172" t="s">
        <v>29</v>
      </c>
      <c r="B91" s="195">
        <v>13684</v>
      </c>
      <c r="C91" s="195">
        <v>11608</v>
      </c>
      <c r="D91" s="174">
        <v>13068</v>
      </c>
      <c r="E91" s="174">
        <v>12589</v>
      </c>
      <c r="F91" s="174">
        <v>13406</v>
      </c>
      <c r="G91" s="174">
        <v>11563</v>
      </c>
      <c r="H91" s="174">
        <v>12401</v>
      </c>
      <c r="I91" s="174">
        <v>11244</v>
      </c>
      <c r="J91" s="174">
        <v>12709</v>
      </c>
      <c r="K91" s="174">
        <v>14130</v>
      </c>
      <c r="L91" s="174">
        <v>13482</v>
      </c>
      <c r="M91" s="174">
        <v>11527</v>
      </c>
      <c r="N91" s="174">
        <f t="shared" si="52"/>
        <v>12617.583333333334</v>
      </c>
      <c r="O91" s="174">
        <v>8378</v>
      </c>
      <c r="P91" s="174">
        <v>1608</v>
      </c>
      <c r="Q91" s="174">
        <v>1624</v>
      </c>
      <c r="R91" s="174">
        <v>2217</v>
      </c>
      <c r="S91" s="174">
        <v>6637</v>
      </c>
      <c r="T91" s="174">
        <v>6481</v>
      </c>
      <c r="U91" s="174">
        <v>8029</v>
      </c>
      <c r="V91" s="174">
        <v>6980</v>
      </c>
      <c r="W91" s="174">
        <v>6177</v>
      </c>
      <c r="X91" s="174">
        <v>5850</v>
      </c>
      <c r="Y91" s="174">
        <v>10765</v>
      </c>
      <c r="Z91" s="174">
        <v>10153</v>
      </c>
      <c r="AA91" s="174">
        <v>12721</v>
      </c>
      <c r="AB91" s="176">
        <f t="shared" si="53"/>
        <v>6740</v>
      </c>
      <c r="AC91" s="132">
        <f>(O91-D91)/D91</f>
        <v>-0.35889194980104072</v>
      </c>
      <c r="AD91" s="132">
        <f t="shared" si="55"/>
        <v>-0.87226944157597908</v>
      </c>
      <c r="AE91" s="132">
        <f t="shared" si="56"/>
        <v>-0.87886021184544239</v>
      </c>
      <c r="AF91" s="132">
        <f t="shared" si="57"/>
        <v>-0.80826775058375855</v>
      </c>
      <c r="AG91" s="132">
        <f t="shared" si="58"/>
        <v>-0.46480122570760424</v>
      </c>
      <c r="AH91" s="132">
        <f t="shared" si="59"/>
        <v>-0.42360369975097828</v>
      </c>
      <c r="AI91" s="132">
        <f t="shared" si="60"/>
        <v>-0.36824297741757811</v>
      </c>
      <c r="AJ91" s="132">
        <f t="shared" si="61"/>
        <v>-0.50601556970983719</v>
      </c>
      <c r="AK91" s="132">
        <f t="shared" ref="AK91" si="64">(W91-L91)/L91</f>
        <v>-0.54183355585224746</v>
      </c>
      <c r="AL91" s="132">
        <f t="shared" ref="AL91" si="65">(X91-M91)/M91</f>
        <v>-0.49249587924004512</v>
      </c>
      <c r="AM91" s="132">
        <f>(Y91-B91)/B91</f>
        <v>-0.21331482022800352</v>
      </c>
      <c r="AN91" s="132">
        <f>(Z91-C91)/C91</f>
        <v>-0.12534458993797382</v>
      </c>
      <c r="AO91" s="133">
        <f>(AA91-D91)/D91</f>
        <v>-2.6553412917049282E-2</v>
      </c>
    </row>
    <row r="92" spans="1:41" x14ac:dyDescent="0.35">
      <c r="A92" s="172" t="s">
        <v>42</v>
      </c>
      <c r="B92" s="196">
        <v>0</v>
      </c>
      <c r="C92" s="196">
        <v>0</v>
      </c>
      <c r="D92" s="126">
        <v>0</v>
      </c>
      <c r="E92" s="126">
        <v>0</v>
      </c>
      <c r="F92" s="126">
        <v>0</v>
      </c>
      <c r="G92" s="126">
        <v>0</v>
      </c>
      <c r="H92" s="126">
        <v>0</v>
      </c>
      <c r="I92" s="126">
        <v>0</v>
      </c>
      <c r="J92" s="126">
        <v>0</v>
      </c>
      <c r="K92" s="126">
        <v>0</v>
      </c>
      <c r="L92" s="126">
        <v>0</v>
      </c>
      <c r="M92" s="126">
        <v>0</v>
      </c>
      <c r="N92" s="126">
        <f>((B91*B92)+(C91*C92)+(D91*D92)+(E91*E92)+(F91*F92)+(G91*G92)+(H91*H92)+(I91*I92)+(J91*J92)+(K91*K92)+(L91*L92)+(M91*M92))/SUM(B91:M91)</f>
        <v>0</v>
      </c>
      <c r="O92" s="132">
        <v>2.8288374313678682E-2</v>
      </c>
      <c r="P92" s="132">
        <v>0.26927860696517414</v>
      </c>
      <c r="Q92" s="132">
        <v>0.18041871921182265</v>
      </c>
      <c r="R92" s="132">
        <v>0.17320703653585928</v>
      </c>
      <c r="S92" s="132">
        <v>0.10848274822962181</v>
      </c>
      <c r="T92" s="154">
        <v>7.9463045826261375E-2</v>
      </c>
      <c r="U92" s="154">
        <v>9.3037738199028525E-2</v>
      </c>
      <c r="V92" s="154">
        <v>6.6762177650429799E-2</v>
      </c>
      <c r="W92" s="132">
        <v>9.5353731584911769E-2</v>
      </c>
      <c r="X92" s="132">
        <v>0.112991452991453</v>
      </c>
      <c r="Y92" s="132">
        <v>0.47106363214119834</v>
      </c>
      <c r="Z92" s="132">
        <v>0.48232049640500346</v>
      </c>
      <c r="AA92" s="132">
        <v>0.45082933731624875</v>
      </c>
      <c r="AB92" s="132">
        <f>((O91*O92)+(P91*P92)+(Q91*Q92)+(R91*R92)+(S91*S92)+(T91*T92)+(U91*U92)+(V91*V92)+(W91*W92)+(X91*X92)+(Y91*Y92)+(Z91*Z92)+(AA91*AA92))/SUM(O91:AA91)</f>
        <v>0.23679525222551928</v>
      </c>
      <c r="AC92" s="132" t="s">
        <v>56</v>
      </c>
      <c r="AD92" s="132" t="s">
        <v>56</v>
      </c>
      <c r="AE92" s="132" t="s">
        <v>56</v>
      </c>
      <c r="AF92" s="132" t="s">
        <v>56</v>
      </c>
      <c r="AG92" s="132" t="s">
        <v>56</v>
      </c>
      <c r="AH92" s="132" t="s">
        <v>56</v>
      </c>
      <c r="AI92" s="132" t="s">
        <v>56</v>
      </c>
      <c r="AJ92" s="132" t="s">
        <v>56</v>
      </c>
      <c r="AK92" s="132" t="s">
        <v>56</v>
      </c>
      <c r="AL92" s="132" t="s">
        <v>56</v>
      </c>
      <c r="AM92" s="132" t="s">
        <v>56</v>
      </c>
      <c r="AN92" s="132" t="s">
        <v>56</v>
      </c>
      <c r="AO92" s="133" t="s">
        <v>56</v>
      </c>
    </row>
    <row r="93" spans="1:41" x14ac:dyDescent="0.35">
      <c r="A93" s="249" t="s">
        <v>31</v>
      </c>
      <c r="B93" s="262">
        <v>57697</v>
      </c>
      <c r="C93" s="262">
        <v>48935</v>
      </c>
      <c r="D93" s="251">
        <v>54940</v>
      </c>
      <c r="E93" s="251">
        <v>58433</v>
      </c>
      <c r="F93" s="251">
        <v>59041</v>
      </c>
      <c r="G93" s="251">
        <v>53585</v>
      </c>
      <c r="H93" s="251">
        <v>56292</v>
      </c>
      <c r="I93" s="251">
        <v>52111</v>
      </c>
      <c r="J93" s="251">
        <v>53790</v>
      </c>
      <c r="K93" s="251">
        <v>61655</v>
      </c>
      <c r="L93" s="251">
        <v>55449</v>
      </c>
      <c r="M93" s="251">
        <v>50536</v>
      </c>
      <c r="N93" s="251">
        <f t="shared" si="52"/>
        <v>55205.333333333336</v>
      </c>
      <c r="O93" s="251">
        <v>51552</v>
      </c>
      <c r="P93" s="251">
        <v>19831</v>
      </c>
      <c r="Q93" s="251">
        <v>17965</v>
      </c>
      <c r="R93" s="251">
        <v>22217</v>
      </c>
      <c r="S93" s="251">
        <v>48069</v>
      </c>
      <c r="T93" s="251">
        <v>46830</v>
      </c>
      <c r="U93" s="251">
        <v>52184</v>
      </c>
      <c r="V93" s="251">
        <v>58412</v>
      </c>
      <c r="W93" s="251">
        <v>49691</v>
      </c>
      <c r="X93" s="251">
        <v>45096</v>
      </c>
      <c r="Y93" s="251">
        <v>43951</v>
      </c>
      <c r="Z93" s="251">
        <v>42148</v>
      </c>
      <c r="AA93" s="251">
        <v>51064</v>
      </c>
      <c r="AB93" s="252">
        <f t="shared" si="53"/>
        <v>42231.538461538461</v>
      </c>
      <c r="AC93" s="179">
        <f>(O93-D93)/D93</f>
        <v>-6.1667273389151803E-2</v>
      </c>
      <c r="AD93" s="179">
        <f t="shared" si="55"/>
        <v>-0.66061985521879762</v>
      </c>
      <c r="AE93" s="179">
        <f t="shared" si="56"/>
        <v>-0.69571992344303113</v>
      </c>
      <c r="AF93" s="179">
        <f t="shared" si="57"/>
        <v>-0.58538770178221522</v>
      </c>
      <c r="AG93" s="179">
        <f t="shared" si="58"/>
        <v>-0.14607759539543808</v>
      </c>
      <c r="AH93" s="179">
        <f t="shared" si="59"/>
        <v>-0.10134136746560227</v>
      </c>
      <c r="AI93" s="179">
        <f t="shared" si="60"/>
        <v>-2.9856850715746421E-2</v>
      </c>
      <c r="AJ93" s="179">
        <f t="shared" si="61"/>
        <v>-5.2599140377909331E-2</v>
      </c>
      <c r="AK93" s="179">
        <f t="shared" ref="AK93" si="66">(W93-L93)/L93</f>
        <v>-0.10384317120236614</v>
      </c>
      <c r="AL93" s="179">
        <f t="shared" ref="AL93" si="67">(X93-M93)/M93</f>
        <v>-0.10764603451005224</v>
      </c>
      <c r="AM93" s="179">
        <f>(Y93-B93)/B93</f>
        <v>-0.23824462277068131</v>
      </c>
      <c r="AN93" s="179">
        <f>(Z93-C93)/C93</f>
        <v>-0.13869418616532134</v>
      </c>
      <c r="AO93" s="253">
        <f>(AA93-D93)/D93</f>
        <v>-7.0549690571532583E-2</v>
      </c>
    </row>
    <row r="94" spans="1:41" ht="17.25" customHeight="1" x14ac:dyDescent="0.35">
      <c r="A94" s="59" t="s">
        <v>32</v>
      </c>
      <c r="B94" s="59"/>
      <c r="C94" s="59"/>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35">
      <c r="A95" s="89" t="s">
        <v>38</v>
      </c>
      <c r="B95" s="89"/>
      <c r="C95" s="89"/>
      <c r="D95" s="30"/>
      <c r="E95" s="30"/>
      <c r="F95" s="30"/>
      <c r="G95" s="30"/>
      <c r="H95" s="30"/>
      <c r="I95" s="30"/>
      <c r="J95" s="30"/>
      <c r="K95" s="30"/>
      <c r="L95" s="30"/>
      <c r="M95" s="30"/>
      <c r="N95" s="64"/>
      <c r="O95" s="30"/>
      <c r="P95" s="30"/>
      <c r="Q95" s="30"/>
      <c r="R95" s="30"/>
      <c r="S95" s="30"/>
      <c r="T95" s="30"/>
      <c r="U95" s="30"/>
      <c r="V95" s="30"/>
      <c r="W95" s="30"/>
      <c r="X95" s="30"/>
      <c r="Y95" s="30"/>
      <c r="Z95" s="30"/>
      <c r="AA95" s="30"/>
      <c r="AB95" s="30"/>
      <c r="AC95" s="30"/>
      <c r="AD95" s="30"/>
      <c r="AE95" s="64"/>
      <c r="AF95" s="170"/>
      <c r="AG95" s="170"/>
      <c r="AH95" s="170"/>
      <c r="AI95" s="170"/>
      <c r="AJ95" s="170"/>
      <c r="AK95" s="170"/>
      <c r="AL95" s="170"/>
      <c r="AM95" s="170"/>
      <c r="AN95" s="170"/>
      <c r="AO95" s="170"/>
    </row>
    <row r="96" spans="1:41" ht="12" customHeight="1" x14ac:dyDescent="0.35">
      <c r="A96" s="89" t="s">
        <v>33</v>
      </c>
      <c r="B96" s="89"/>
      <c r="C96" s="89"/>
      <c r="D96" s="30"/>
      <c r="E96" s="30"/>
      <c r="F96" s="30"/>
      <c r="G96" s="30"/>
      <c r="H96" s="30"/>
      <c r="I96" s="30"/>
      <c r="J96" s="30"/>
      <c r="K96" s="30"/>
      <c r="L96" s="30"/>
      <c r="M96" s="30"/>
      <c r="N96" s="64"/>
      <c r="O96" s="30"/>
      <c r="P96" s="30"/>
      <c r="Q96" s="30"/>
      <c r="R96" s="30"/>
      <c r="S96" s="30"/>
      <c r="T96" s="30"/>
      <c r="U96" s="30"/>
      <c r="V96" s="30"/>
      <c r="W96" s="30"/>
      <c r="X96" s="30"/>
      <c r="Y96" s="30"/>
      <c r="Z96" s="30"/>
      <c r="AA96" s="30"/>
      <c r="AB96" s="30"/>
      <c r="AC96" s="30"/>
      <c r="AD96" s="30"/>
      <c r="AE96" s="64"/>
      <c r="AF96" s="170"/>
      <c r="AG96" s="170"/>
      <c r="AH96" s="170"/>
      <c r="AI96" s="170"/>
      <c r="AJ96" s="170"/>
      <c r="AK96" s="170"/>
      <c r="AL96" s="170"/>
      <c r="AM96" s="170"/>
      <c r="AN96" s="170"/>
      <c r="AO96" s="170"/>
    </row>
    <row r="97" spans="1:41" ht="12" customHeight="1" x14ac:dyDescent="0.35">
      <c r="A97" s="73" t="s">
        <v>241</v>
      </c>
      <c r="B97" s="89"/>
      <c r="C97" s="89"/>
      <c r="D97" s="30"/>
      <c r="E97" s="30"/>
      <c r="F97" s="30"/>
      <c r="G97" s="30"/>
      <c r="H97" s="30"/>
      <c r="I97" s="30"/>
      <c r="J97" s="30"/>
      <c r="K97" s="30"/>
      <c r="L97" s="30"/>
      <c r="M97" s="30"/>
      <c r="N97" s="64"/>
      <c r="O97" s="30"/>
      <c r="P97" s="30"/>
      <c r="Q97" s="30"/>
      <c r="R97" s="30"/>
      <c r="S97" s="30"/>
      <c r="T97" s="30"/>
      <c r="U97" s="30"/>
      <c r="V97" s="30"/>
      <c r="W97" s="30"/>
      <c r="X97" s="30"/>
      <c r="Y97" s="30"/>
      <c r="Z97" s="30"/>
      <c r="AA97" s="30"/>
      <c r="AB97" s="30"/>
      <c r="AC97" s="30"/>
      <c r="AD97" s="30"/>
      <c r="AE97" s="64"/>
      <c r="AF97" s="170"/>
      <c r="AG97" s="170"/>
      <c r="AH97" s="170"/>
      <c r="AI97" s="170"/>
      <c r="AJ97" s="170"/>
      <c r="AK97" s="170"/>
      <c r="AL97" s="170"/>
      <c r="AM97" s="170"/>
      <c r="AN97" s="170"/>
      <c r="AO97" s="170"/>
    </row>
    <row r="98" spans="1:41" ht="12" customHeight="1" x14ac:dyDescent="0.35">
      <c r="A98" s="73" t="s">
        <v>51</v>
      </c>
      <c r="B98" s="89"/>
      <c r="C98" s="89"/>
      <c r="D98" s="30"/>
      <c r="E98" s="30"/>
      <c r="F98" s="30"/>
      <c r="G98" s="30"/>
      <c r="H98" s="30"/>
      <c r="I98" s="30"/>
      <c r="J98" s="30"/>
      <c r="K98" s="30"/>
      <c r="L98" s="30"/>
      <c r="M98" s="30"/>
      <c r="N98" s="64"/>
      <c r="O98" s="30"/>
      <c r="P98" s="30"/>
      <c r="Q98" s="30"/>
      <c r="R98" s="30"/>
      <c r="S98" s="30"/>
      <c r="T98" s="30"/>
      <c r="U98" s="30"/>
      <c r="V98" s="30"/>
      <c r="W98" s="30"/>
      <c r="X98" s="30"/>
      <c r="Y98" s="30"/>
      <c r="Z98" s="30"/>
      <c r="AA98" s="30"/>
      <c r="AB98" s="30"/>
      <c r="AC98" s="30"/>
      <c r="AD98" s="30"/>
      <c r="AE98" s="64"/>
      <c r="AF98" s="170"/>
      <c r="AG98" s="170"/>
      <c r="AH98" s="170"/>
      <c r="AI98" s="170"/>
      <c r="AJ98" s="170"/>
      <c r="AK98" s="170"/>
      <c r="AL98" s="170"/>
      <c r="AM98" s="170"/>
      <c r="AN98" s="170"/>
      <c r="AO98" s="170"/>
    </row>
    <row r="99" spans="1:41" ht="12" customHeight="1" x14ac:dyDescent="0.35">
      <c r="A99" s="285" t="s">
        <v>136</v>
      </c>
      <c r="B99" s="285"/>
      <c r="C99" s="285"/>
      <c r="D99" s="285"/>
      <c r="E99" s="181"/>
      <c r="F99" s="181"/>
      <c r="G99" s="181"/>
      <c r="H99" s="182"/>
      <c r="I99" s="182"/>
      <c r="J99" s="182"/>
      <c r="K99" s="182"/>
      <c r="L99" s="182"/>
      <c r="M99" s="182"/>
      <c r="N99" s="63"/>
      <c r="O99" s="182"/>
      <c r="P99" s="182"/>
      <c r="Q99" s="182"/>
      <c r="R99" s="182"/>
      <c r="S99" s="182"/>
      <c r="T99" s="182"/>
      <c r="U99" s="182"/>
      <c r="V99" s="182"/>
      <c r="W99" s="182"/>
      <c r="X99" s="182"/>
      <c r="Y99" s="182"/>
      <c r="Z99" s="182"/>
      <c r="AA99" s="182"/>
      <c r="AB99" s="182"/>
      <c r="AC99" s="182"/>
      <c r="AD99" s="182"/>
      <c r="AE99" s="64"/>
      <c r="AF99" s="183"/>
      <c r="AG99" s="183"/>
      <c r="AH99" s="183"/>
      <c r="AI99" s="183"/>
      <c r="AJ99" s="183"/>
      <c r="AK99" s="183"/>
      <c r="AL99" s="183"/>
      <c r="AM99" s="183"/>
      <c r="AN99" s="183"/>
      <c r="AO99" s="183"/>
    </row>
    <row r="100" spans="1:41" ht="12" customHeight="1" x14ac:dyDescent="0.35">
      <c r="A100" s="89" t="s">
        <v>57</v>
      </c>
      <c r="B100" s="89"/>
      <c r="C100" s="89"/>
      <c r="D100" s="30"/>
      <c r="E100" s="30"/>
      <c r="F100" s="30"/>
      <c r="G100" s="30"/>
      <c r="H100" s="30"/>
      <c r="I100" s="30"/>
      <c r="J100" s="30"/>
      <c r="K100" s="30"/>
      <c r="L100" s="30"/>
      <c r="M100" s="30"/>
      <c r="N100" s="64"/>
      <c r="O100" s="30"/>
      <c r="P100" s="30"/>
      <c r="Q100" s="30"/>
      <c r="R100" s="30"/>
      <c r="S100" s="30"/>
      <c r="T100" s="30"/>
      <c r="U100" s="30"/>
      <c r="V100" s="30"/>
      <c r="W100" s="30"/>
      <c r="X100" s="30"/>
      <c r="Y100" s="30"/>
      <c r="Z100" s="30"/>
      <c r="AA100" s="30"/>
      <c r="AB100" s="30"/>
      <c r="AC100" s="30"/>
      <c r="AD100" s="30"/>
      <c r="AE100" s="64"/>
      <c r="AF100" s="170"/>
      <c r="AG100" s="170"/>
      <c r="AH100" s="170"/>
      <c r="AI100" s="170"/>
      <c r="AJ100" s="170"/>
      <c r="AK100" s="170"/>
      <c r="AL100" s="170"/>
      <c r="AM100" s="170"/>
      <c r="AN100" s="170"/>
      <c r="AO100" s="170"/>
    </row>
    <row r="101" spans="1:41" ht="12" customHeight="1" x14ac:dyDescent="0.35">
      <c r="A101" s="89" t="s">
        <v>242</v>
      </c>
      <c r="B101" s="73"/>
      <c r="C101" s="73"/>
      <c r="D101" s="35"/>
      <c r="E101" s="35"/>
      <c r="F101" s="35"/>
      <c r="G101" s="35"/>
      <c r="H101" s="35"/>
      <c r="I101" s="35"/>
      <c r="J101" s="35"/>
      <c r="K101" s="35"/>
      <c r="L101" s="35"/>
      <c r="M101" s="35"/>
      <c r="N101" s="80"/>
      <c r="O101" s="35"/>
      <c r="P101" s="35"/>
      <c r="Q101" s="35"/>
      <c r="R101" s="35"/>
      <c r="S101" s="35"/>
      <c r="T101" s="35"/>
      <c r="U101" s="35"/>
      <c r="V101" s="35"/>
      <c r="W101" s="35"/>
      <c r="X101" s="35"/>
      <c r="Y101" s="81"/>
      <c r="Z101" s="36"/>
      <c r="AA101" s="36"/>
      <c r="AB101" s="36"/>
      <c r="AC101" s="36"/>
      <c r="AD101" s="36"/>
      <c r="AE101" s="36"/>
      <c r="AF101" s="36"/>
      <c r="AG101" s="36"/>
      <c r="AH101" s="36"/>
      <c r="AI101" s="36"/>
      <c r="AJ101" s="36"/>
      <c r="AK101" s="222"/>
      <c r="AL101" s="222"/>
      <c r="AM101" s="222"/>
      <c r="AN101" s="222"/>
      <c r="AO101" s="222"/>
    </row>
    <row r="102" spans="1:41" ht="12" customHeight="1" x14ac:dyDescent="0.35">
      <c r="A102" s="89" t="s">
        <v>55</v>
      </c>
      <c r="B102" s="89"/>
      <c r="C102" s="89"/>
      <c r="D102" s="30"/>
      <c r="E102" s="30"/>
      <c r="F102" s="30"/>
      <c r="G102" s="30"/>
      <c r="H102" s="30"/>
      <c r="I102" s="30"/>
      <c r="J102" s="30"/>
      <c r="K102" s="30"/>
      <c r="L102" s="30"/>
      <c r="M102" s="30"/>
      <c r="N102" s="64"/>
      <c r="O102" s="30"/>
      <c r="P102" s="30"/>
      <c r="Q102" s="30"/>
      <c r="R102" s="30"/>
      <c r="S102" s="30"/>
      <c r="T102" s="30"/>
      <c r="U102" s="30"/>
      <c r="V102" s="30"/>
      <c r="W102" s="30"/>
      <c r="X102" s="30"/>
      <c r="Y102" s="30"/>
      <c r="Z102" s="30"/>
      <c r="AA102" s="30"/>
      <c r="AB102" s="30"/>
      <c r="AC102" s="30"/>
      <c r="AD102" s="30"/>
      <c r="AE102" s="64"/>
      <c r="AF102" s="170"/>
      <c r="AG102" s="170"/>
      <c r="AH102" s="170"/>
      <c r="AI102" s="170"/>
      <c r="AJ102" s="170"/>
      <c r="AK102" s="170"/>
      <c r="AL102" s="170"/>
      <c r="AM102" s="170"/>
      <c r="AN102" s="170"/>
      <c r="AO102" s="170"/>
    </row>
    <row r="103" spans="1:41" ht="12" customHeight="1" x14ac:dyDescent="0.35">
      <c r="A103" s="89" t="s">
        <v>243</v>
      </c>
      <c r="B103" s="89"/>
      <c r="C103" s="89"/>
      <c r="D103" s="30"/>
      <c r="E103" s="30"/>
      <c r="F103" s="30"/>
      <c r="G103" s="30"/>
      <c r="H103" s="30"/>
      <c r="I103" s="30"/>
      <c r="J103" s="30"/>
      <c r="K103" s="30"/>
      <c r="L103" s="30"/>
      <c r="M103" s="30"/>
      <c r="N103" s="63"/>
      <c r="O103" s="30"/>
      <c r="P103" s="30"/>
      <c r="Q103" s="30"/>
      <c r="R103" s="30"/>
      <c r="S103" s="30"/>
      <c r="T103" s="30"/>
      <c r="U103" s="30"/>
      <c r="V103" s="30"/>
      <c r="W103" s="30"/>
      <c r="X103" s="30"/>
      <c r="Y103" s="30"/>
      <c r="Z103" s="30"/>
      <c r="AA103" s="30"/>
      <c r="AB103" s="30"/>
      <c r="AC103" s="30"/>
      <c r="AD103" s="30"/>
      <c r="AE103" s="64"/>
      <c r="AF103" s="31"/>
      <c r="AG103" s="31"/>
      <c r="AH103" s="31"/>
      <c r="AI103" s="31"/>
      <c r="AJ103" s="31"/>
      <c r="AK103" s="31"/>
      <c r="AL103" s="31"/>
      <c r="AM103" s="31"/>
      <c r="AN103" s="31"/>
      <c r="AO103" s="31"/>
    </row>
    <row r="104" spans="1:41" ht="12" customHeight="1" x14ac:dyDescent="0.35">
      <c r="A104" s="59" t="s">
        <v>35</v>
      </c>
      <c r="B104" s="89"/>
      <c r="C104" s="89"/>
      <c r="D104" s="30"/>
      <c r="E104" s="30"/>
      <c r="F104" s="30"/>
      <c r="G104" s="30"/>
      <c r="H104" s="30"/>
      <c r="I104" s="30"/>
      <c r="J104" s="30"/>
      <c r="K104" s="30"/>
      <c r="L104" s="30"/>
      <c r="M104" s="30"/>
      <c r="N104" s="63"/>
      <c r="O104" s="30"/>
      <c r="P104" s="30"/>
      <c r="Q104" s="30"/>
      <c r="R104" s="30"/>
      <c r="S104" s="30"/>
      <c r="T104" s="30"/>
      <c r="U104" s="30"/>
      <c r="V104" s="30"/>
      <c r="W104" s="30"/>
      <c r="X104" s="30"/>
      <c r="Y104" s="30"/>
      <c r="Z104" s="30"/>
      <c r="AA104" s="30"/>
      <c r="AB104" s="30"/>
      <c r="AC104" s="30"/>
      <c r="AD104" s="30"/>
      <c r="AE104" s="64"/>
      <c r="AF104" s="31"/>
      <c r="AG104" s="31"/>
      <c r="AH104" s="31"/>
      <c r="AI104" s="31"/>
      <c r="AJ104" s="31"/>
      <c r="AK104" s="31"/>
      <c r="AL104" s="31"/>
      <c r="AM104" s="31"/>
      <c r="AN104" s="31"/>
      <c r="AO104" s="31"/>
    </row>
    <row r="105" spans="1:41" ht="30" customHeight="1" x14ac:dyDescent="0.35">
      <c r="A105" s="66" t="s">
        <v>244</v>
      </c>
      <c r="B105" s="89"/>
      <c r="C105" s="89"/>
      <c r="D105" s="30"/>
      <c r="E105" s="30"/>
      <c r="F105" s="30"/>
      <c r="G105" s="30"/>
      <c r="H105" s="30"/>
      <c r="I105" s="30"/>
      <c r="J105" s="30"/>
      <c r="K105" s="30"/>
      <c r="L105" s="30"/>
      <c r="M105" s="30"/>
      <c r="N105" s="63"/>
      <c r="O105" s="30"/>
      <c r="P105" s="30"/>
      <c r="Q105" s="30"/>
      <c r="R105" s="30"/>
      <c r="S105" s="30"/>
      <c r="T105" s="30"/>
      <c r="U105" s="30"/>
      <c r="V105" s="30"/>
      <c r="W105" s="30"/>
      <c r="X105" s="30"/>
      <c r="Y105" s="30"/>
      <c r="Z105" s="30"/>
      <c r="AA105" s="30"/>
      <c r="AB105" s="30"/>
      <c r="AC105" s="30"/>
      <c r="AD105" s="30"/>
      <c r="AE105" s="64"/>
      <c r="AF105" s="31"/>
      <c r="AG105" s="31"/>
      <c r="AH105" s="31"/>
      <c r="AI105" s="31"/>
      <c r="AJ105" s="31"/>
      <c r="AK105" s="31"/>
      <c r="AL105" s="31"/>
      <c r="AM105" s="31"/>
      <c r="AN105" s="31"/>
      <c r="AO105" s="31"/>
    </row>
    <row r="106" spans="1:41" ht="20.25" customHeight="1" x14ac:dyDescent="0.35">
      <c r="A106" s="233" t="s">
        <v>218</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c r="AH106" s="193"/>
      <c r="AI106" s="193"/>
      <c r="AJ106" s="193"/>
      <c r="AK106" s="193"/>
      <c r="AL106" s="193"/>
      <c r="AM106" s="193"/>
      <c r="AN106" s="193"/>
      <c r="AO106" s="193"/>
    </row>
    <row r="107" spans="1:41" x14ac:dyDescent="0.35">
      <c r="A107" s="187"/>
      <c r="B107" s="291" t="s">
        <v>53</v>
      </c>
      <c r="C107" s="291"/>
      <c r="D107" s="291"/>
      <c r="E107" s="291"/>
      <c r="F107" s="291"/>
      <c r="G107" s="291"/>
      <c r="H107" s="291"/>
      <c r="I107" s="291"/>
      <c r="J107" s="291"/>
      <c r="K107" s="291"/>
      <c r="L107" s="291"/>
      <c r="M107" s="291"/>
      <c r="N107" s="292"/>
      <c r="O107" s="293" t="s">
        <v>54</v>
      </c>
      <c r="P107" s="291"/>
      <c r="Q107" s="291"/>
      <c r="R107" s="291"/>
      <c r="S107" s="291"/>
      <c r="T107" s="291"/>
      <c r="U107" s="291"/>
      <c r="V107" s="291"/>
      <c r="W107" s="291"/>
      <c r="X107" s="291"/>
      <c r="Y107" s="291"/>
      <c r="Z107" s="291"/>
      <c r="AA107" s="291"/>
      <c r="AB107" s="292"/>
      <c r="AC107" s="293" t="s">
        <v>60</v>
      </c>
      <c r="AD107" s="291"/>
      <c r="AE107" s="291"/>
      <c r="AF107" s="291"/>
      <c r="AG107" s="291"/>
      <c r="AH107" s="291"/>
      <c r="AI107" s="291"/>
      <c r="AJ107" s="291"/>
      <c r="AK107" s="291"/>
      <c r="AL107" s="291"/>
      <c r="AM107" s="291"/>
      <c r="AN107" s="291"/>
      <c r="AO107" s="291"/>
    </row>
    <row r="108" spans="1:41" ht="44.15" customHeight="1" x14ac:dyDescent="0.35">
      <c r="A108" s="147" t="s">
        <v>28</v>
      </c>
      <c r="B108" s="55" t="s">
        <v>157</v>
      </c>
      <c r="C108" s="55" t="s">
        <v>158</v>
      </c>
      <c r="D108" s="55" t="s">
        <v>159</v>
      </c>
      <c r="E108" s="55" t="s">
        <v>160</v>
      </c>
      <c r="F108" s="55" t="s">
        <v>161</v>
      </c>
      <c r="G108" s="55" t="s">
        <v>162</v>
      </c>
      <c r="H108" s="55" t="s">
        <v>163</v>
      </c>
      <c r="I108" s="55" t="s">
        <v>164</v>
      </c>
      <c r="J108" s="55" t="s">
        <v>165</v>
      </c>
      <c r="K108" s="55" t="s">
        <v>166</v>
      </c>
      <c r="L108" s="55" t="s">
        <v>167</v>
      </c>
      <c r="M108" s="55" t="s">
        <v>168</v>
      </c>
      <c r="N108" s="55" t="s">
        <v>153</v>
      </c>
      <c r="O108" s="55" t="s">
        <v>169</v>
      </c>
      <c r="P108" s="55" t="s">
        <v>170</v>
      </c>
      <c r="Q108" s="55" t="s">
        <v>171</v>
      </c>
      <c r="R108" s="55" t="s">
        <v>172</v>
      </c>
      <c r="S108" s="55" t="s">
        <v>173</v>
      </c>
      <c r="T108" s="55" t="s">
        <v>174</v>
      </c>
      <c r="U108" s="55" t="s">
        <v>175</v>
      </c>
      <c r="V108" s="55" t="s">
        <v>176</v>
      </c>
      <c r="W108" s="55" t="s">
        <v>177</v>
      </c>
      <c r="X108" s="55" t="s">
        <v>178</v>
      </c>
      <c r="Y108" s="55" t="s">
        <v>179</v>
      </c>
      <c r="Z108" s="55" t="s">
        <v>180</v>
      </c>
      <c r="AA108" s="55" t="s">
        <v>181</v>
      </c>
      <c r="AB108" s="55" t="s">
        <v>154</v>
      </c>
      <c r="AC108" s="55" t="s">
        <v>61</v>
      </c>
      <c r="AD108" s="55" t="s">
        <v>62</v>
      </c>
      <c r="AE108" s="55" t="s">
        <v>63</v>
      </c>
      <c r="AF108" s="55" t="s">
        <v>64</v>
      </c>
      <c r="AG108" s="55" t="s">
        <v>65</v>
      </c>
      <c r="AH108" s="55" t="s">
        <v>66</v>
      </c>
      <c r="AI108" s="55" t="s">
        <v>67</v>
      </c>
      <c r="AJ108" s="55" t="s">
        <v>68</v>
      </c>
      <c r="AK108" s="55" t="s">
        <v>69</v>
      </c>
      <c r="AL108" s="55" t="s">
        <v>70</v>
      </c>
      <c r="AM108" s="55" t="s">
        <v>71</v>
      </c>
      <c r="AN108" s="55" t="s">
        <v>72</v>
      </c>
      <c r="AO108" s="143" t="s">
        <v>73</v>
      </c>
    </row>
    <row r="109" spans="1:41" x14ac:dyDescent="0.35">
      <c r="A109" s="172" t="s">
        <v>40</v>
      </c>
      <c r="B109" s="178" t="s">
        <v>56</v>
      </c>
      <c r="C109" s="178" t="s">
        <v>56</v>
      </c>
      <c r="D109" s="178" t="s">
        <v>56</v>
      </c>
      <c r="E109" s="178" t="s">
        <v>56</v>
      </c>
      <c r="F109" s="178" t="s">
        <v>56</v>
      </c>
      <c r="G109" s="178" t="s">
        <v>56</v>
      </c>
      <c r="H109" s="178" t="s">
        <v>56</v>
      </c>
      <c r="I109" s="178" t="s">
        <v>56</v>
      </c>
      <c r="J109" s="178" t="s">
        <v>56</v>
      </c>
      <c r="K109" s="178" t="s">
        <v>56</v>
      </c>
      <c r="L109" s="178" t="s">
        <v>56</v>
      </c>
      <c r="M109" s="178" t="s">
        <v>56</v>
      </c>
      <c r="N109" s="178" t="s">
        <v>56</v>
      </c>
      <c r="O109" s="178" t="s">
        <v>56</v>
      </c>
      <c r="P109" s="178" t="s">
        <v>56</v>
      </c>
      <c r="Q109" s="178" t="s">
        <v>56</v>
      </c>
      <c r="R109" s="178" t="s">
        <v>56</v>
      </c>
      <c r="S109" s="178" t="s">
        <v>56</v>
      </c>
      <c r="T109" s="178" t="s">
        <v>56</v>
      </c>
      <c r="U109" s="178" t="s">
        <v>56</v>
      </c>
      <c r="V109" s="178" t="s">
        <v>56</v>
      </c>
      <c r="W109" s="178" t="s">
        <v>56</v>
      </c>
      <c r="X109" s="178" t="s">
        <v>56</v>
      </c>
      <c r="Y109" s="178" t="s">
        <v>56</v>
      </c>
      <c r="Z109" s="178" t="s">
        <v>56</v>
      </c>
      <c r="AA109" s="178" t="s">
        <v>56</v>
      </c>
      <c r="AB109" s="178" t="s">
        <v>56</v>
      </c>
      <c r="AC109" s="178" t="s">
        <v>56</v>
      </c>
      <c r="AD109" s="178" t="s">
        <v>56</v>
      </c>
      <c r="AE109" s="178" t="s">
        <v>56</v>
      </c>
      <c r="AF109" s="178" t="s">
        <v>56</v>
      </c>
      <c r="AG109" s="178" t="s">
        <v>56</v>
      </c>
      <c r="AH109" s="178" t="s">
        <v>56</v>
      </c>
      <c r="AI109" s="178" t="s">
        <v>56</v>
      </c>
      <c r="AJ109" s="178" t="s">
        <v>56</v>
      </c>
      <c r="AK109" s="178" t="s">
        <v>56</v>
      </c>
      <c r="AL109" s="178" t="s">
        <v>56</v>
      </c>
      <c r="AM109" s="178" t="s">
        <v>56</v>
      </c>
      <c r="AN109" s="178" t="s">
        <v>56</v>
      </c>
      <c r="AO109" s="236" t="s">
        <v>56</v>
      </c>
    </row>
    <row r="110" spans="1:41" x14ac:dyDescent="0.35">
      <c r="A110" s="172" t="s">
        <v>41</v>
      </c>
      <c r="B110" s="178" t="s">
        <v>56</v>
      </c>
      <c r="C110" s="178" t="s">
        <v>56</v>
      </c>
      <c r="D110" s="178" t="s">
        <v>56</v>
      </c>
      <c r="E110" s="178" t="s">
        <v>56</v>
      </c>
      <c r="F110" s="178" t="s">
        <v>56</v>
      </c>
      <c r="G110" s="178" t="s">
        <v>56</v>
      </c>
      <c r="H110" s="178" t="s">
        <v>56</v>
      </c>
      <c r="I110" s="178" t="s">
        <v>56</v>
      </c>
      <c r="J110" s="178" t="s">
        <v>56</v>
      </c>
      <c r="K110" s="178" t="s">
        <v>56</v>
      </c>
      <c r="L110" s="178" t="s">
        <v>56</v>
      </c>
      <c r="M110" s="178" t="s">
        <v>56</v>
      </c>
      <c r="N110" s="178" t="s">
        <v>56</v>
      </c>
      <c r="O110" s="178" t="s">
        <v>56</v>
      </c>
      <c r="P110" s="178" t="s">
        <v>56</v>
      </c>
      <c r="Q110" s="178" t="s">
        <v>56</v>
      </c>
      <c r="R110" s="178" t="s">
        <v>56</v>
      </c>
      <c r="S110" s="178" t="s">
        <v>56</v>
      </c>
      <c r="T110" s="178" t="s">
        <v>56</v>
      </c>
      <c r="U110" s="178" t="s">
        <v>56</v>
      </c>
      <c r="V110" s="178" t="s">
        <v>56</v>
      </c>
      <c r="W110" s="178" t="s">
        <v>56</v>
      </c>
      <c r="X110" s="178" t="s">
        <v>56</v>
      </c>
      <c r="Y110" s="178" t="s">
        <v>56</v>
      </c>
      <c r="Z110" s="178" t="s">
        <v>56</v>
      </c>
      <c r="AA110" s="178" t="s">
        <v>56</v>
      </c>
      <c r="AB110" s="178" t="s">
        <v>56</v>
      </c>
      <c r="AC110" s="178" t="s">
        <v>56</v>
      </c>
      <c r="AD110" s="178" t="s">
        <v>56</v>
      </c>
      <c r="AE110" s="178" t="s">
        <v>56</v>
      </c>
      <c r="AF110" s="178" t="s">
        <v>56</v>
      </c>
      <c r="AG110" s="178" t="s">
        <v>56</v>
      </c>
      <c r="AH110" s="178" t="s">
        <v>56</v>
      </c>
      <c r="AI110" s="178" t="s">
        <v>56</v>
      </c>
      <c r="AJ110" s="178" t="s">
        <v>56</v>
      </c>
      <c r="AK110" s="178" t="s">
        <v>56</v>
      </c>
      <c r="AL110" s="178" t="s">
        <v>56</v>
      </c>
      <c r="AM110" s="178" t="s">
        <v>56</v>
      </c>
      <c r="AN110" s="178" t="s">
        <v>56</v>
      </c>
      <c r="AO110" s="236" t="s">
        <v>56</v>
      </c>
    </row>
    <row r="111" spans="1:41" x14ac:dyDescent="0.35">
      <c r="A111" s="172" t="s">
        <v>29</v>
      </c>
      <c r="B111" s="178" t="s">
        <v>56</v>
      </c>
      <c r="C111" s="178" t="s">
        <v>56</v>
      </c>
      <c r="D111" s="178" t="s">
        <v>56</v>
      </c>
      <c r="E111" s="178" t="s">
        <v>56</v>
      </c>
      <c r="F111" s="178" t="s">
        <v>56</v>
      </c>
      <c r="G111" s="178" t="s">
        <v>56</v>
      </c>
      <c r="H111" s="178" t="s">
        <v>56</v>
      </c>
      <c r="I111" s="178" t="s">
        <v>56</v>
      </c>
      <c r="J111" s="178" t="s">
        <v>56</v>
      </c>
      <c r="K111" s="178" t="s">
        <v>56</v>
      </c>
      <c r="L111" s="178" t="s">
        <v>56</v>
      </c>
      <c r="M111" s="178" t="s">
        <v>56</v>
      </c>
      <c r="N111" s="178" t="s">
        <v>56</v>
      </c>
      <c r="O111" s="178" t="s">
        <v>56</v>
      </c>
      <c r="P111" s="178" t="s">
        <v>56</v>
      </c>
      <c r="Q111" s="178" t="s">
        <v>56</v>
      </c>
      <c r="R111" s="178" t="s">
        <v>56</v>
      </c>
      <c r="S111" s="178" t="s">
        <v>56</v>
      </c>
      <c r="T111" s="178" t="s">
        <v>56</v>
      </c>
      <c r="U111" s="178" t="s">
        <v>56</v>
      </c>
      <c r="V111" s="178" t="s">
        <v>56</v>
      </c>
      <c r="W111" s="178" t="s">
        <v>56</v>
      </c>
      <c r="X111" s="178" t="s">
        <v>56</v>
      </c>
      <c r="Y111" s="178" t="s">
        <v>56</v>
      </c>
      <c r="Z111" s="178" t="s">
        <v>56</v>
      </c>
      <c r="AA111" s="178" t="s">
        <v>56</v>
      </c>
      <c r="AB111" s="178" t="s">
        <v>56</v>
      </c>
      <c r="AC111" s="178" t="s">
        <v>56</v>
      </c>
      <c r="AD111" s="178" t="s">
        <v>56</v>
      </c>
      <c r="AE111" s="178" t="s">
        <v>56</v>
      </c>
      <c r="AF111" s="178" t="s">
        <v>56</v>
      </c>
      <c r="AG111" s="178" t="s">
        <v>56</v>
      </c>
      <c r="AH111" s="178" t="s">
        <v>56</v>
      </c>
      <c r="AI111" s="178" t="s">
        <v>56</v>
      </c>
      <c r="AJ111" s="178" t="s">
        <v>56</v>
      </c>
      <c r="AK111" s="178" t="s">
        <v>56</v>
      </c>
      <c r="AL111" s="178" t="s">
        <v>56</v>
      </c>
      <c r="AM111" s="178" t="s">
        <v>56</v>
      </c>
      <c r="AN111" s="178" t="s">
        <v>56</v>
      </c>
      <c r="AO111" s="236" t="s">
        <v>56</v>
      </c>
    </row>
    <row r="112" spans="1:41" x14ac:dyDescent="0.35">
      <c r="A112" s="172" t="s">
        <v>42</v>
      </c>
      <c r="B112" s="178" t="s">
        <v>56</v>
      </c>
      <c r="C112" s="178" t="s">
        <v>56</v>
      </c>
      <c r="D112" s="178" t="s">
        <v>56</v>
      </c>
      <c r="E112" s="178" t="s">
        <v>56</v>
      </c>
      <c r="F112" s="178" t="s">
        <v>56</v>
      </c>
      <c r="G112" s="178" t="s">
        <v>56</v>
      </c>
      <c r="H112" s="178" t="s">
        <v>56</v>
      </c>
      <c r="I112" s="178" t="s">
        <v>56</v>
      </c>
      <c r="J112" s="178" t="s">
        <v>56</v>
      </c>
      <c r="K112" s="178" t="s">
        <v>56</v>
      </c>
      <c r="L112" s="178" t="s">
        <v>56</v>
      </c>
      <c r="M112" s="178" t="s">
        <v>56</v>
      </c>
      <c r="N112" s="178" t="s">
        <v>56</v>
      </c>
      <c r="O112" s="178" t="s">
        <v>56</v>
      </c>
      <c r="P112" s="178" t="s">
        <v>56</v>
      </c>
      <c r="Q112" s="178" t="s">
        <v>56</v>
      </c>
      <c r="R112" s="178" t="s">
        <v>56</v>
      </c>
      <c r="S112" s="178" t="s">
        <v>56</v>
      </c>
      <c r="T112" s="178" t="s">
        <v>56</v>
      </c>
      <c r="U112" s="178" t="s">
        <v>56</v>
      </c>
      <c r="V112" s="178" t="s">
        <v>56</v>
      </c>
      <c r="W112" s="178" t="s">
        <v>56</v>
      </c>
      <c r="X112" s="178" t="s">
        <v>56</v>
      </c>
      <c r="Y112" s="178" t="s">
        <v>56</v>
      </c>
      <c r="Z112" s="178" t="s">
        <v>56</v>
      </c>
      <c r="AA112" s="178" t="s">
        <v>56</v>
      </c>
      <c r="AB112" s="178" t="s">
        <v>56</v>
      </c>
      <c r="AC112" s="178" t="s">
        <v>56</v>
      </c>
      <c r="AD112" s="178" t="s">
        <v>56</v>
      </c>
      <c r="AE112" s="178" t="s">
        <v>56</v>
      </c>
      <c r="AF112" s="178" t="s">
        <v>56</v>
      </c>
      <c r="AG112" s="178" t="s">
        <v>56</v>
      </c>
      <c r="AH112" s="178" t="s">
        <v>56</v>
      </c>
      <c r="AI112" s="178" t="s">
        <v>56</v>
      </c>
      <c r="AJ112" s="178" t="s">
        <v>56</v>
      </c>
      <c r="AK112" s="178" t="s">
        <v>56</v>
      </c>
      <c r="AL112" s="178" t="s">
        <v>56</v>
      </c>
      <c r="AM112" s="178" t="s">
        <v>56</v>
      </c>
      <c r="AN112" s="178" t="s">
        <v>56</v>
      </c>
      <c r="AO112" s="236" t="s">
        <v>56</v>
      </c>
    </row>
    <row r="113" spans="1:41" x14ac:dyDescent="0.35">
      <c r="A113" s="249" t="s">
        <v>31</v>
      </c>
      <c r="B113" s="271" t="s">
        <v>56</v>
      </c>
      <c r="C113" s="271" t="s">
        <v>56</v>
      </c>
      <c r="D113" s="271" t="s">
        <v>56</v>
      </c>
      <c r="E113" s="271" t="s">
        <v>56</v>
      </c>
      <c r="F113" s="271" t="s">
        <v>56</v>
      </c>
      <c r="G113" s="271" t="s">
        <v>56</v>
      </c>
      <c r="H113" s="271" t="s">
        <v>56</v>
      </c>
      <c r="I113" s="271" t="s">
        <v>56</v>
      </c>
      <c r="J113" s="271" t="s">
        <v>56</v>
      </c>
      <c r="K113" s="271" t="s">
        <v>56</v>
      </c>
      <c r="L113" s="271" t="s">
        <v>56</v>
      </c>
      <c r="M113" s="271" t="s">
        <v>56</v>
      </c>
      <c r="N113" s="271" t="s">
        <v>56</v>
      </c>
      <c r="O113" s="271" t="s">
        <v>56</v>
      </c>
      <c r="P113" s="271" t="s">
        <v>56</v>
      </c>
      <c r="Q113" s="271" t="s">
        <v>56</v>
      </c>
      <c r="R113" s="271" t="s">
        <v>56</v>
      </c>
      <c r="S113" s="271" t="s">
        <v>56</v>
      </c>
      <c r="T113" s="271" t="s">
        <v>56</v>
      </c>
      <c r="U113" s="271" t="s">
        <v>56</v>
      </c>
      <c r="V113" s="271" t="s">
        <v>56</v>
      </c>
      <c r="W113" s="271" t="s">
        <v>56</v>
      </c>
      <c r="X113" s="271" t="s">
        <v>56</v>
      </c>
      <c r="Y113" s="271" t="s">
        <v>56</v>
      </c>
      <c r="Z113" s="271" t="s">
        <v>56</v>
      </c>
      <c r="AA113" s="271" t="s">
        <v>56</v>
      </c>
      <c r="AB113" s="271" t="s">
        <v>56</v>
      </c>
      <c r="AC113" s="271" t="s">
        <v>56</v>
      </c>
      <c r="AD113" s="271" t="s">
        <v>56</v>
      </c>
      <c r="AE113" s="271" t="s">
        <v>56</v>
      </c>
      <c r="AF113" s="271" t="s">
        <v>56</v>
      </c>
      <c r="AG113" s="271" t="s">
        <v>56</v>
      </c>
      <c r="AH113" s="271" t="s">
        <v>56</v>
      </c>
      <c r="AI113" s="271" t="s">
        <v>56</v>
      </c>
      <c r="AJ113" s="271" t="s">
        <v>56</v>
      </c>
      <c r="AK113" s="271" t="s">
        <v>56</v>
      </c>
      <c r="AL113" s="271" t="s">
        <v>56</v>
      </c>
      <c r="AM113" s="271" t="s">
        <v>56</v>
      </c>
      <c r="AN113" s="271" t="s">
        <v>56</v>
      </c>
      <c r="AO113" s="272" t="s">
        <v>56</v>
      </c>
    </row>
    <row r="114" spans="1:41" ht="17.25" customHeight="1" x14ac:dyDescent="0.35">
      <c r="A114" s="59" t="s">
        <v>32</v>
      </c>
      <c r="B114" s="59"/>
      <c r="C114" s="59"/>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row>
    <row r="115" spans="1:41" ht="12" customHeight="1" x14ac:dyDescent="0.35">
      <c r="A115" s="89" t="s">
        <v>38</v>
      </c>
      <c r="B115" s="89"/>
      <c r="C115" s="89"/>
      <c r="D115" s="30"/>
      <c r="E115" s="30"/>
      <c r="F115" s="30"/>
      <c r="G115" s="30"/>
      <c r="H115" s="30"/>
      <c r="I115" s="30"/>
      <c r="J115" s="30"/>
      <c r="K115" s="30"/>
      <c r="L115" s="30"/>
      <c r="M115" s="30"/>
      <c r="N115" s="64"/>
      <c r="O115" s="30"/>
      <c r="P115" s="30"/>
      <c r="Q115" s="30"/>
      <c r="R115" s="30"/>
      <c r="S115" s="30"/>
      <c r="T115" s="30"/>
      <c r="U115" s="30"/>
      <c r="V115" s="30"/>
      <c r="W115" s="30"/>
      <c r="X115" s="30"/>
      <c r="Y115" s="30"/>
      <c r="Z115" s="30"/>
      <c r="AA115" s="30"/>
      <c r="AB115" s="30"/>
      <c r="AC115" s="30"/>
      <c r="AD115" s="30"/>
      <c r="AE115" s="64"/>
      <c r="AF115" s="170"/>
      <c r="AG115" s="170"/>
      <c r="AH115" s="170"/>
      <c r="AI115" s="170"/>
      <c r="AJ115" s="170"/>
      <c r="AK115" s="170"/>
      <c r="AL115" s="170"/>
      <c r="AM115" s="170"/>
      <c r="AN115" s="170"/>
      <c r="AO115" s="170"/>
    </row>
    <row r="116" spans="1:41" ht="12" customHeight="1" x14ac:dyDescent="0.35">
      <c r="A116" s="89" t="s">
        <v>33</v>
      </c>
      <c r="B116" s="89"/>
      <c r="C116" s="89"/>
      <c r="D116" s="30"/>
      <c r="E116" s="30"/>
      <c r="F116" s="30"/>
      <c r="G116" s="30"/>
      <c r="H116" s="30"/>
      <c r="I116" s="30"/>
      <c r="J116" s="30"/>
      <c r="K116" s="30"/>
      <c r="L116" s="30"/>
      <c r="M116" s="30"/>
      <c r="N116" s="64"/>
      <c r="O116" s="30"/>
      <c r="P116" s="30"/>
      <c r="Q116" s="30"/>
      <c r="R116" s="30"/>
      <c r="S116" s="30"/>
      <c r="T116" s="30"/>
      <c r="U116" s="30"/>
      <c r="V116" s="30"/>
      <c r="W116" s="30"/>
      <c r="X116" s="30"/>
      <c r="Y116" s="30"/>
      <c r="Z116" s="30"/>
      <c r="AA116" s="30"/>
      <c r="AB116" s="30"/>
      <c r="AC116" s="30"/>
      <c r="AD116" s="30"/>
      <c r="AE116" s="64"/>
      <c r="AF116" s="170"/>
      <c r="AG116" s="170"/>
      <c r="AH116" s="170"/>
      <c r="AI116" s="170"/>
      <c r="AJ116" s="170"/>
      <c r="AK116" s="170"/>
      <c r="AL116" s="170"/>
      <c r="AM116" s="170"/>
      <c r="AN116" s="170"/>
      <c r="AO116" s="170"/>
    </row>
    <row r="117" spans="1:41" ht="12" customHeight="1" x14ac:dyDescent="0.35">
      <c r="A117" s="73" t="s">
        <v>241</v>
      </c>
      <c r="B117" s="89"/>
      <c r="C117" s="89"/>
      <c r="D117" s="30"/>
      <c r="E117" s="30"/>
      <c r="F117" s="30"/>
      <c r="G117" s="30"/>
      <c r="H117" s="30"/>
      <c r="I117" s="30"/>
      <c r="J117" s="30"/>
      <c r="K117" s="30"/>
      <c r="L117" s="30"/>
      <c r="M117" s="30"/>
      <c r="N117" s="64"/>
      <c r="O117" s="30"/>
      <c r="P117" s="30"/>
      <c r="Q117" s="30"/>
      <c r="R117" s="30"/>
      <c r="S117" s="30"/>
      <c r="T117" s="30"/>
      <c r="U117" s="30"/>
      <c r="V117" s="30"/>
      <c r="W117" s="30"/>
      <c r="X117" s="30"/>
      <c r="Y117" s="30"/>
      <c r="Z117" s="30"/>
      <c r="AA117" s="30"/>
      <c r="AB117" s="30"/>
      <c r="AC117" s="30"/>
      <c r="AD117" s="30"/>
      <c r="AE117" s="64"/>
      <c r="AF117" s="170"/>
      <c r="AG117" s="170"/>
      <c r="AH117" s="170"/>
      <c r="AI117" s="170"/>
      <c r="AJ117" s="170"/>
      <c r="AK117" s="170"/>
      <c r="AL117" s="170"/>
      <c r="AM117" s="170"/>
      <c r="AN117" s="170"/>
      <c r="AO117" s="170"/>
    </row>
    <row r="118" spans="1:41" ht="12" customHeight="1" x14ac:dyDescent="0.35">
      <c r="A118" s="73" t="s">
        <v>51</v>
      </c>
      <c r="B118" s="89"/>
      <c r="C118" s="89"/>
      <c r="D118" s="30"/>
      <c r="E118" s="30"/>
      <c r="F118" s="30"/>
      <c r="G118" s="30"/>
      <c r="H118" s="30"/>
      <c r="I118" s="30"/>
      <c r="J118" s="30"/>
      <c r="K118" s="30"/>
      <c r="L118" s="30"/>
      <c r="M118" s="30"/>
      <c r="N118" s="64"/>
      <c r="O118" s="30"/>
      <c r="P118" s="30"/>
      <c r="Q118" s="30"/>
      <c r="R118" s="30"/>
      <c r="S118" s="30"/>
      <c r="T118" s="30"/>
      <c r="U118" s="30"/>
      <c r="V118" s="30"/>
      <c r="W118" s="30"/>
      <c r="X118" s="30"/>
      <c r="Y118" s="30"/>
      <c r="Z118" s="30"/>
      <c r="AA118" s="30"/>
      <c r="AB118" s="30"/>
      <c r="AC118" s="30"/>
      <c r="AD118" s="30"/>
      <c r="AE118" s="64"/>
      <c r="AF118" s="170"/>
      <c r="AG118" s="170"/>
      <c r="AH118" s="170"/>
      <c r="AI118" s="170"/>
      <c r="AJ118" s="170"/>
      <c r="AK118" s="170"/>
      <c r="AL118" s="170"/>
      <c r="AM118" s="170"/>
      <c r="AN118" s="170"/>
      <c r="AO118" s="170"/>
    </row>
    <row r="119" spans="1:41" ht="12" customHeight="1" x14ac:dyDescent="0.35">
      <c r="A119" s="285" t="s">
        <v>136</v>
      </c>
      <c r="B119" s="285"/>
      <c r="C119" s="285"/>
      <c r="D119" s="285"/>
      <c r="E119" s="181"/>
      <c r="F119" s="181"/>
      <c r="G119" s="181"/>
      <c r="H119" s="182"/>
      <c r="I119" s="182"/>
      <c r="J119" s="182"/>
      <c r="K119" s="182"/>
      <c r="L119" s="182"/>
      <c r="M119" s="182"/>
      <c r="N119" s="63"/>
      <c r="O119" s="182"/>
      <c r="P119" s="182"/>
      <c r="Q119" s="182"/>
      <c r="R119" s="182"/>
      <c r="S119" s="182"/>
      <c r="T119" s="182"/>
      <c r="U119" s="182"/>
      <c r="V119" s="182"/>
      <c r="W119" s="182"/>
      <c r="X119" s="182"/>
      <c r="Y119" s="182"/>
      <c r="Z119" s="182"/>
      <c r="AA119" s="182"/>
      <c r="AB119" s="182"/>
      <c r="AC119" s="182"/>
      <c r="AD119" s="182"/>
      <c r="AE119" s="64"/>
      <c r="AF119" s="183"/>
      <c r="AG119" s="183"/>
      <c r="AH119" s="183"/>
      <c r="AI119" s="183"/>
      <c r="AJ119" s="183"/>
      <c r="AK119" s="183"/>
      <c r="AL119" s="183"/>
      <c r="AM119" s="183"/>
      <c r="AN119" s="183"/>
      <c r="AO119" s="183"/>
    </row>
    <row r="120" spans="1:41" ht="12" customHeight="1" x14ac:dyDescent="0.35">
      <c r="A120" s="89" t="s">
        <v>57</v>
      </c>
      <c r="B120" s="89"/>
      <c r="C120" s="89"/>
      <c r="D120" s="30"/>
      <c r="E120" s="30"/>
      <c r="F120" s="30"/>
      <c r="G120" s="30"/>
      <c r="H120" s="30"/>
      <c r="I120" s="30"/>
      <c r="J120" s="30"/>
      <c r="K120" s="30"/>
      <c r="L120" s="30"/>
      <c r="M120" s="30"/>
      <c r="N120" s="64"/>
      <c r="O120" s="30"/>
      <c r="P120" s="30"/>
      <c r="Q120" s="30"/>
      <c r="R120" s="30"/>
      <c r="S120" s="30"/>
      <c r="T120" s="30"/>
      <c r="U120" s="30"/>
      <c r="V120" s="30"/>
      <c r="W120" s="30"/>
      <c r="X120" s="30"/>
      <c r="Y120" s="30"/>
      <c r="Z120" s="30"/>
      <c r="AA120" s="30"/>
      <c r="AB120" s="30"/>
      <c r="AC120" s="30"/>
      <c r="AD120" s="30"/>
      <c r="AE120" s="64"/>
      <c r="AF120" s="170"/>
      <c r="AG120" s="170"/>
      <c r="AH120" s="170"/>
      <c r="AI120" s="170"/>
      <c r="AJ120" s="170"/>
      <c r="AK120" s="170"/>
      <c r="AL120" s="170"/>
      <c r="AM120" s="170"/>
      <c r="AN120" s="170"/>
      <c r="AO120" s="170"/>
    </row>
    <row r="121" spans="1:41" ht="12" customHeight="1" x14ac:dyDescent="0.35">
      <c r="A121" s="89" t="s">
        <v>242</v>
      </c>
      <c r="B121" s="73"/>
      <c r="C121" s="73"/>
      <c r="D121" s="35"/>
      <c r="E121" s="35"/>
      <c r="F121" s="35"/>
      <c r="G121" s="35"/>
      <c r="H121" s="35"/>
      <c r="I121" s="35"/>
      <c r="J121" s="35"/>
      <c r="K121" s="35"/>
      <c r="L121" s="35"/>
      <c r="M121" s="35"/>
      <c r="N121" s="80"/>
      <c r="O121" s="35"/>
      <c r="P121" s="35"/>
      <c r="Q121" s="35"/>
      <c r="R121" s="35"/>
      <c r="S121" s="35"/>
      <c r="T121" s="35"/>
      <c r="U121" s="35"/>
      <c r="V121" s="35"/>
      <c r="W121" s="35"/>
      <c r="X121" s="35"/>
      <c r="Y121" s="81"/>
      <c r="Z121" s="36"/>
      <c r="AA121" s="36"/>
      <c r="AB121" s="36"/>
      <c r="AC121" s="36"/>
      <c r="AD121" s="36"/>
      <c r="AE121" s="36"/>
      <c r="AF121" s="36"/>
      <c r="AG121" s="36"/>
      <c r="AH121" s="36"/>
      <c r="AI121" s="36"/>
      <c r="AJ121" s="36"/>
      <c r="AK121" s="222"/>
      <c r="AL121" s="222"/>
      <c r="AM121" s="222"/>
      <c r="AN121" s="222"/>
      <c r="AO121" s="222"/>
    </row>
    <row r="122" spans="1:41" ht="12" customHeight="1" x14ac:dyDescent="0.35">
      <c r="A122" s="89" t="s">
        <v>55</v>
      </c>
      <c r="B122" s="89"/>
      <c r="C122" s="89"/>
      <c r="D122" s="30"/>
      <c r="E122" s="30"/>
      <c r="F122" s="30"/>
      <c r="G122" s="30"/>
      <c r="H122" s="30"/>
      <c r="I122" s="30"/>
      <c r="J122" s="30"/>
      <c r="K122" s="30"/>
      <c r="L122" s="30"/>
      <c r="M122" s="30"/>
      <c r="N122" s="64"/>
      <c r="O122" s="30"/>
      <c r="P122" s="30"/>
      <c r="Q122" s="30"/>
      <c r="R122" s="30"/>
      <c r="S122" s="30"/>
      <c r="T122" s="30"/>
      <c r="U122" s="30"/>
      <c r="V122" s="30"/>
      <c r="W122" s="30"/>
      <c r="X122" s="30"/>
      <c r="Y122" s="30"/>
      <c r="Z122" s="30"/>
      <c r="AA122" s="30"/>
      <c r="AB122" s="30"/>
      <c r="AC122" s="30"/>
      <c r="AD122" s="30"/>
      <c r="AE122" s="64"/>
      <c r="AF122" s="170"/>
      <c r="AG122" s="170"/>
      <c r="AH122" s="170"/>
      <c r="AI122" s="170"/>
      <c r="AJ122" s="170"/>
      <c r="AK122" s="170"/>
      <c r="AL122" s="170"/>
      <c r="AM122" s="170"/>
      <c r="AN122" s="170"/>
      <c r="AO122" s="170"/>
    </row>
    <row r="123" spans="1:41" ht="12" customHeight="1" x14ac:dyDescent="0.35">
      <c r="A123" s="89" t="s">
        <v>243</v>
      </c>
      <c r="B123" s="89"/>
      <c r="C123" s="89"/>
      <c r="D123" s="30"/>
      <c r="E123" s="30"/>
      <c r="F123" s="30"/>
      <c r="G123" s="30"/>
      <c r="H123" s="30"/>
      <c r="I123" s="30"/>
      <c r="J123" s="30"/>
      <c r="K123" s="30"/>
      <c r="L123" s="30"/>
      <c r="M123" s="30"/>
      <c r="N123" s="63"/>
      <c r="O123" s="30"/>
      <c r="P123" s="30"/>
      <c r="Q123" s="30"/>
      <c r="R123" s="30"/>
      <c r="S123" s="30"/>
      <c r="T123" s="30"/>
      <c r="U123" s="30"/>
      <c r="V123" s="30"/>
      <c r="W123" s="30"/>
      <c r="X123" s="30"/>
      <c r="Y123" s="30"/>
      <c r="Z123" s="30"/>
      <c r="AA123" s="30"/>
      <c r="AB123" s="30"/>
      <c r="AC123" s="30"/>
      <c r="AD123" s="30"/>
      <c r="AE123" s="64"/>
      <c r="AF123" s="31"/>
      <c r="AG123" s="31"/>
      <c r="AH123" s="31"/>
      <c r="AI123" s="31"/>
      <c r="AJ123" s="31"/>
      <c r="AK123" s="31"/>
      <c r="AL123" s="31"/>
      <c r="AM123" s="31"/>
      <c r="AN123" s="31"/>
      <c r="AO123" s="31"/>
    </row>
    <row r="124" spans="1:41" ht="12" customHeight="1" x14ac:dyDescent="0.35">
      <c r="A124" s="59" t="s">
        <v>35</v>
      </c>
      <c r="B124" s="89"/>
      <c r="C124" s="89"/>
      <c r="D124" s="30"/>
      <c r="E124" s="30"/>
      <c r="F124" s="30"/>
      <c r="G124" s="30"/>
      <c r="H124" s="30"/>
      <c r="I124" s="30"/>
      <c r="J124" s="30"/>
      <c r="K124" s="30"/>
      <c r="L124" s="30"/>
      <c r="M124" s="30"/>
      <c r="N124" s="63"/>
      <c r="O124" s="30"/>
      <c r="P124" s="30"/>
      <c r="Q124" s="30"/>
      <c r="R124" s="30"/>
      <c r="S124" s="30"/>
      <c r="T124" s="30"/>
      <c r="U124" s="30"/>
      <c r="V124" s="30"/>
      <c r="W124" s="30"/>
      <c r="X124" s="30"/>
      <c r="Y124" s="30"/>
      <c r="Z124" s="30"/>
      <c r="AA124" s="30"/>
      <c r="AB124" s="30"/>
      <c r="AC124" s="30"/>
      <c r="AD124" s="30"/>
      <c r="AE124" s="64"/>
      <c r="AF124" s="31"/>
      <c r="AG124" s="31"/>
      <c r="AH124" s="31"/>
      <c r="AI124" s="31"/>
      <c r="AJ124" s="31"/>
      <c r="AK124" s="31"/>
      <c r="AL124" s="31"/>
      <c r="AM124" s="31"/>
      <c r="AN124" s="31"/>
      <c r="AO124" s="31"/>
    </row>
    <row r="125" spans="1:41" ht="30" customHeight="1" x14ac:dyDescent="0.35">
      <c r="A125" s="66" t="s">
        <v>244</v>
      </c>
      <c r="B125" s="89"/>
      <c r="C125" s="89"/>
      <c r="D125" s="30"/>
      <c r="E125" s="30"/>
      <c r="F125" s="30"/>
      <c r="G125" s="30"/>
      <c r="H125" s="30"/>
      <c r="I125" s="30"/>
      <c r="J125" s="30"/>
      <c r="K125" s="30"/>
      <c r="L125" s="30"/>
      <c r="M125" s="30"/>
      <c r="N125" s="63"/>
      <c r="O125" s="30"/>
      <c r="P125" s="30"/>
      <c r="Q125" s="30"/>
      <c r="R125" s="30"/>
      <c r="S125" s="30"/>
      <c r="T125" s="30"/>
      <c r="U125" s="30"/>
      <c r="V125" s="30"/>
      <c r="W125" s="30"/>
      <c r="X125" s="30"/>
      <c r="Y125" s="30"/>
      <c r="Z125" s="30"/>
      <c r="AA125" s="30"/>
      <c r="AB125" s="30"/>
      <c r="AC125" s="30"/>
      <c r="AD125" s="30"/>
      <c r="AE125" s="64"/>
      <c r="AF125" s="31"/>
      <c r="AG125" s="31"/>
      <c r="AH125" s="31"/>
      <c r="AI125" s="31"/>
      <c r="AJ125" s="31"/>
      <c r="AK125" s="31"/>
      <c r="AL125" s="31"/>
      <c r="AM125" s="31"/>
      <c r="AN125" s="31"/>
      <c r="AO125" s="31"/>
    </row>
    <row r="126" spans="1:41" ht="20.25" customHeight="1" x14ac:dyDescent="0.35">
      <c r="A126" s="233" t="s">
        <v>219</v>
      </c>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row>
    <row r="127" spans="1:41" x14ac:dyDescent="0.35">
      <c r="A127" s="187"/>
      <c r="B127" s="291" t="s">
        <v>53</v>
      </c>
      <c r="C127" s="291"/>
      <c r="D127" s="291"/>
      <c r="E127" s="291"/>
      <c r="F127" s="291"/>
      <c r="G127" s="291"/>
      <c r="H127" s="291"/>
      <c r="I127" s="291"/>
      <c r="J127" s="291"/>
      <c r="K127" s="291"/>
      <c r="L127" s="291"/>
      <c r="M127" s="291"/>
      <c r="N127" s="292"/>
      <c r="O127" s="293" t="s">
        <v>54</v>
      </c>
      <c r="P127" s="291"/>
      <c r="Q127" s="291"/>
      <c r="R127" s="291"/>
      <c r="S127" s="291"/>
      <c r="T127" s="291"/>
      <c r="U127" s="291"/>
      <c r="V127" s="291"/>
      <c r="W127" s="291"/>
      <c r="X127" s="291"/>
      <c r="Y127" s="291"/>
      <c r="Z127" s="291"/>
      <c r="AA127" s="291"/>
      <c r="AB127" s="292"/>
      <c r="AC127" s="293" t="s">
        <v>60</v>
      </c>
      <c r="AD127" s="291"/>
      <c r="AE127" s="291"/>
      <c r="AF127" s="291"/>
      <c r="AG127" s="291"/>
      <c r="AH127" s="291"/>
      <c r="AI127" s="291"/>
      <c r="AJ127" s="291"/>
      <c r="AK127" s="291"/>
      <c r="AL127" s="291"/>
      <c r="AM127" s="291"/>
      <c r="AN127" s="291"/>
      <c r="AO127" s="291"/>
    </row>
    <row r="128" spans="1:41" ht="44.15" customHeight="1" x14ac:dyDescent="0.35">
      <c r="A128" s="147" t="s">
        <v>28</v>
      </c>
      <c r="B128" s="55" t="s">
        <v>157</v>
      </c>
      <c r="C128" s="55" t="s">
        <v>158</v>
      </c>
      <c r="D128" s="55" t="s">
        <v>159</v>
      </c>
      <c r="E128" s="55" t="s">
        <v>160</v>
      </c>
      <c r="F128" s="55" t="s">
        <v>161</v>
      </c>
      <c r="G128" s="55" t="s">
        <v>162</v>
      </c>
      <c r="H128" s="55" t="s">
        <v>163</v>
      </c>
      <c r="I128" s="55" t="s">
        <v>164</v>
      </c>
      <c r="J128" s="55" t="s">
        <v>165</v>
      </c>
      <c r="K128" s="55" t="s">
        <v>166</v>
      </c>
      <c r="L128" s="55" t="s">
        <v>167</v>
      </c>
      <c r="M128" s="55" t="s">
        <v>168</v>
      </c>
      <c r="N128" s="55" t="s">
        <v>153</v>
      </c>
      <c r="O128" s="55" t="s">
        <v>169</v>
      </c>
      <c r="P128" s="55" t="s">
        <v>170</v>
      </c>
      <c r="Q128" s="55" t="s">
        <v>171</v>
      </c>
      <c r="R128" s="55" t="s">
        <v>172</v>
      </c>
      <c r="S128" s="55" t="s">
        <v>173</v>
      </c>
      <c r="T128" s="55" t="s">
        <v>174</v>
      </c>
      <c r="U128" s="55" t="s">
        <v>175</v>
      </c>
      <c r="V128" s="55" t="s">
        <v>176</v>
      </c>
      <c r="W128" s="55" t="s">
        <v>177</v>
      </c>
      <c r="X128" s="55" t="s">
        <v>178</v>
      </c>
      <c r="Y128" s="55" t="s">
        <v>179</v>
      </c>
      <c r="Z128" s="55" t="s">
        <v>180</v>
      </c>
      <c r="AA128" s="55" t="s">
        <v>181</v>
      </c>
      <c r="AB128" s="55" t="s">
        <v>154</v>
      </c>
      <c r="AC128" s="55" t="s">
        <v>61</v>
      </c>
      <c r="AD128" s="55" t="s">
        <v>62</v>
      </c>
      <c r="AE128" s="55" t="s">
        <v>63</v>
      </c>
      <c r="AF128" s="55" t="s">
        <v>64</v>
      </c>
      <c r="AG128" s="55" t="s">
        <v>65</v>
      </c>
      <c r="AH128" s="55" t="s">
        <v>66</v>
      </c>
      <c r="AI128" s="55" t="s">
        <v>67</v>
      </c>
      <c r="AJ128" s="55" t="s">
        <v>68</v>
      </c>
      <c r="AK128" s="55" t="s">
        <v>69</v>
      </c>
      <c r="AL128" s="55" t="s">
        <v>70</v>
      </c>
      <c r="AM128" s="55" t="s">
        <v>71</v>
      </c>
      <c r="AN128" s="55" t="s">
        <v>72</v>
      </c>
      <c r="AO128" s="143" t="s">
        <v>73</v>
      </c>
    </row>
    <row r="129" spans="1:41" x14ac:dyDescent="0.35">
      <c r="A129" s="172" t="s">
        <v>40</v>
      </c>
      <c r="B129" s="178" t="s">
        <v>56</v>
      </c>
      <c r="C129" s="178" t="s">
        <v>56</v>
      </c>
      <c r="D129" s="178" t="s">
        <v>56</v>
      </c>
      <c r="E129" s="178" t="s">
        <v>56</v>
      </c>
      <c r="F129" s="178" t="s">
        <v>56</v>
      </c>
      <c r="G129" s="178" t="s">
        <v>56</v>
      </c>
      <c r="H129" s="178" t="s">
        <v>56</v>
      </c>
      <c r="I129" s="178" t="s">
        <v>56</v>
      </c>
      <c r="J129" s="178" t="s">
        <v>56</v>
      </c>
      <c r="K129" s="178" t="s">
        <v>56</v>
      </c>
      <c r="L129" s="178" t="s">
        <v>56</v>
      </c>
      <c r="M129" s="178" t="s">
        <v>56</v>
      </c>
      <c r="N129" s="178" t="s">
        <v>56</v>
      </c>
      <c r="O129" s="178" t="s">
        <v>56</v>
      </c>
      <c r="P129" s="178" t="s">
        <v>56</v>
      </c>
      <c r="Q129" s="178" t="s">
        <v>56</v>
      </c>
      <c r="R129" s="178" t="s">
        <v>56</v>
      </c>
      <c r="S129" s="178" t="s">
        <v>56</v>
      </c>
      <c r="T129" s="178" t="s">
        <v>56</v>
      </c>
      <c r="U129" s="178" t="s">
        <v>56</v>
      </c>
      <c r="V129" s="178" t="s">
        <v>56</v>
      </c>
      <c r="W129" s="178" t="s">
        <v>56</v>
      </c>
      <c r="X129" s="178" t="s">
        <v>56</v>
      </c>
      <c r="Y129" s="178" t="s">
        <v>56</v>
      </c>
      <c r="Z129" s="178" t="s">
        <v>56</v>
      </c>
      <c r="AA129" s="178" t="s">
        <v>56</v>
      </c>
      <c r="AB129" s="178" t="s">
        <v>56</v>
      </c>
      <c r="AC129" s="178" t="s">
        <v>56</v>
      </c>
      <c r="AD129" s="178" t="s">
        <v>56</v>
      </c>
      <c r="AE129" s="178" t="s">
        <v>56</v>
      </c>
      <c r="AF129" s="178" t="s">
        <v>56</v>
      </c>
      <c r="AG129" s="178" t="s">
        <v>56</v>
      </c>
      <c r="AH129" s="178" t="s">
        <v>56</v>
      </c>
      <c r="AI129" s="178" t="s">
        <v>56</v>
      </c>
      <c r="AJ129" s="178" t="s">
        <v>56</v>
      </c>
      <c r="AK129" s="178" t="s">
        <v>56</v>
      </c>
      <c r="AL129" s="178" t="s">
        <v>56</v>
      </c>
      <c r="AM129" s="178" t="s">
        <v>56</v>
      </c>
      <c r="AN129" s="178" t="s">
        <v>56</v>
      </c>
      <c r="AO129" s="236" t="s">
        <v>56</v>
      </c>
    </row>
    <row r="130" spans="1:41" x14ac:dyDescent="0.35">
      <c r="A130" s="172" t="s">
        <v>41</v>
      </c>
      <c r="B130" s="178" t="s">
        <v>56</v>
      </c>
      <c r="C130" s="178" t="s">
        <v>56</v>
      </c>
      <c r="D130" s="178" t="s">
        <v>56</v>
      </c>
      <c r="E130" s="178" t="s">
        <v>56</v>
      </c>
      <c r="F130" s="178" t="s">
        <v>56</v>
      </c>
      <c r="G130" s="178" t="s">
        <v>56</v>
      </c>
      <c r="H130" s="178" t="s">
        <v>56</v>
      </c>
      <c r="I130" s="178" t="s">
        <v>56</v>
      </c>
      <c r="J130" s="178" t="s">
        <v>56</v>
      </c>
      <c r="K130" s="178" t="s">
        <v>56</v>
      </c>
      <c r="L130" s="178" t="s">
        <v>56</v>
      </c>
      <c r="M130" s="178" t="s">
        <v>56</v>
      </c>
      <c r="N130" s="178" t="s">
        <v>56</v>
      </c>
      <c r="O130" s="178" t="s">
        <v>56</v>
      </c>
      <c r="P130" s="178" t="s">
        <v>56</v>
      </c>
      <c r="Q130" s="178" t="s">
        <v>56</v>
      </c>
      <c r="R130" s="178" t="s">
        <v>56</v>
      </c>
      <c r="S130" s="178" t="s">
        <v>56</v>
      </c>
      <c r="T130" s="178" t="s">
        <v>56</v>
      </c>
      <c r="U130" s="178" t="s">
        <v>56</v>
      </c>
      <c r="V130" s="178" t="s">
        <v>56</v>
      </c>
      <c r="W130" s="178" t="s">
        <v>56</v>
      </c>
      <c r="X130" s="178" t="s">
        <v>56</v>
      </c>
      <c r="Y130" s="178" t="s">
        <v>56</v>
      </c>
      <c r="Z130" s="178" t="s">
        <v>56</v>
      </c>
      <c r="AA130" s="178" t="s">
        <v>56</v>
      </c>
      <c r="AB130" s="178" t="s">
        <v>56</v>
      </c>
      <c r="AC130" s="178" t="s">
        <v>56</v>
      </c>
      <c r="AD130" s="178" t="s">
        <v>56</v>
      </c>
      <c r="AE130" s="178" t="s">
        <v>56</v>
      </c>
      <c r="AF130" s="178" t="s">
        <v>56</v>
      </c>
      <c r="AG130" s="178" t="s">
        <v>56</v>
      </c>
      <c r="AH130" s="178" t="s">
        <v>56</v>
      </c>
      <c r="AI130" s="178" t="s">
        <v>56</v>
      </c>
      <c r="AJ130" s="178" t="s">
        <v>56</v>
      </c>
      <c r="AK130" s="178" t="s">
        <v>56</v>
      </c>
      <c r="AL130" s="178" t="s">
        <v>56</v>
      </c>
      <c r="AM130" s="178" t="s">
        <v>56</v>
      </c>
      <c r="AN130" s="178" t="s">
        <v>56</v>
      </c>
      <c r="AO130" s="236" t="s">
        <v>56</v>
      </c>
    </row>
    <row r="131" spans="1:41" x14ac:dyDescent="0.35">
      <c r="A131" s="172" t="s">
        <v>29</v>
      </c>
      <c r="B131" s="178" t="s">
        <v>56</v>
      </c>
      <c r="C131" s="178" t="s">
        <v>56</v>
      </c>
      <c r="D131" s="178" t="s">
        <v>56</v>
      </c>
      <c r="E131" s="178" t="s">
        <v>56</v>
      </c>
      <c r="F131" s="178" t="s">
        <v>56</v>
      </c>
      <c r="G131" s="178" t="s">
        <v>56</v>
      </c>
      <c r="H131" s="178" t="s">
        <v>56</v>
      </c>
      <c r="I131" s="178" t="s">
        <v>56</v>
      </c>
      <c r="J131" s="178" t="s">
        <v>56</v>
      </c>
      <c r="K131" s="178" t="s">
        <v>56</v>
      </c>
      <c r="L131" s="178" t="s">
        <v>56</v>
      </c>
      <c r="M131" s="178" t="s">
        <v>56</v>
      </c>
      <c r="N131" s="178" t="s">
        <v>56</v>
      </c>
      <c r="O131" s="178" t="s">
        <v>56</v>
      </c>
      <c r="P131" s="178" t="s">
        <v>56</v>
      </c>
      <c r="Q131" s="178" t="s">
        <v>56</v>
      </c>
      <c r="R131" s="178" t="s">
        <v>56</v>
      </c>
      <c r="S131" s="178" t="s">
        <v>56</v>
      </c>
      <c r="T131" s="178" t="s">
        <v>56</v>
      </c>
      <c r="U131" s="178" t="s">
        <v>56</v>
      </c>
      <c r="V131" s="178" t="s">
        <v>56</v>
      </c>
      <c r="W131" s="178" t="s">
        <v>56</v>
      </c>
      <c r="X131" s="178" t="s">
        <v>56</v>
      </c>
      <c r="Y131" s="178" t="s">
        <v>56</v>
      </c>
      <c r="Z131" s="178" t="s">
        <v>56</v>
      </c>
      <c r="AA131" s="178" t="s">
        <v>56</v>
      </c>
      <c r="AB131" s="178" t="s">
        <v>56</v>
      </c>
      <c r="AC131" s="178" t="s">
        <v>56</v>
      </c>
      <c r="AD131" s="178" t="s">
        <v>56</v>
      </c>
      <c r="AE131" s="178" t="s">
        <v>56</v>
      </c>
      <c r="AF131" s="178" t="s">
        <v>56</v>
      </c>
      <c r="AG131" s="178" t="s">
        <v>56</v>
      </c>
      <c r="AH131" s="178" t="s">
        <v>56</v>
      </c>
      <c r="AI131" s="178" t="s">
        <v>56</v>
      </c>
      <c r="AJ131" s="178" t="s">
        <v>56</v>
      </c>
      <c r="AK131" s="178" t="s">
        <v>56</v>
      </c>
      <c r="AL131" s="178" t="s">
        <v>56</v>
      </c>
      <c r="AM131" s="178" t="s">
        <v>56</v>
      </c>
      <c r="AN131" s="178" t="s">
        <v>56</v>
      </c>
      <c r="AO131" s="236" t="s">
        <v>56</v>
      </c>
    </row>
    <row r="132" spans="1:41" x14ac:dyDescent="0.35">
      <c r="A132" s="172" t="s">
        <v>42</v>
      </c>
      <c r="B132" s="178" t="s">
        <v>56</v>
      </c>
      <c r="C132" s="178" t="s">
        <v>56</v>
      </c>
      <c r="D132" s="178" t="s">
        <v>56</v>
      </c>
      <c r="E132" s="178" t="s">
        <v>56</v>
      </c>
      <c r="F132" s="178" t="s">
        <v>56</v>
      </c>
      <c r="G132" s="178" t="s">
        <v>56</v>
      </c>
      <c r="H132" s="178" t="s">
        <v>56</v>
      </c>
      <c r="I132" s="178" t="s">
        <v>56</v>
      </c>
      <c r="J132" s="178" t="s">
        <v>56</v>
      </c>
      <c r="K132" s="178" t="s">
        <v>56</v>
      </c>
      <c r="L132" s="178" t="s">
        <v>56</v>
      </c>
      <c r="M132" s="178" t="s">
        <v>56</v>
      </c>
      <c r="N132" s="178" t="s">
        <v>56</v>
      </c>
      <c r="O132" s="178" t="s">
        <v>56</v>
      </c>
      <c r="P132" s="178" t="s">
        <v>56</v>
      </c>
      <c r="Q132" s="178" t="s">
        <v>56</v>
      </c>
      <c r="R132" s="178" t="s">
        <v>56</v>
      </c>
      <c r="S132" s="178" t="s">
        <v>56</v>
      </c>
      <c r="T132" s="178" t="s">
        <v>56</v>
      </c>
      <c r="U132" s="178" t="s">
        <v>56</v>
      </c>
      <c r="V132" s="178" t="s">
        <v>56</v>
      </c>
      <c r="W132" s="178" t="s">
        <v>56</v>
      </c>
      <c r="X132" s="178" t="s">
        <v>56</v>
      </c>
      <c r="Y132" s="178" t="s">
        <v>56</v>
      </c>
      <c r="Z132" s="178" t="s">
        <v>56</v>
      </c>
      <c r="AA132" s="178" t="s">
        <v>56</v>
      </c>
      <c r="AB132" s="178" t="s">
        <v>56</v>
      </c>
      <c r="AC132" s="178" t="s">
        <v>56</v>
      </c>
      <c r="AD132" s="178" t="s">
        <v>56</v>
      </c>
      <c r="AE132" s="178" t="s">
        <v>56</v>
      </c>
      <c r="AF132" s="178" t="s">
        <v>56</v>
      </c>
      <c r="AG132" s="178" t="s">
        <v>56</v>
      </c>
      <c r="AH132" s="178" t="s">
        <v>56</v>
      </c>
      <c r="AI132" s="178" t="s">
        <v>56</v>
      </c>
      <c r="AJ132" s="178" t="s">
        <v>56</v>
      </c>
      <c r="AK132" s="178" t="s">
        <v>56</v>
      </c>
      <c r="AL132" s="178" t="s">
        <v>56</v>
      </c>
      <c r="AM132" s="178" t="s">
        <v>56</v>
      </c>
      <c r="AN132" s="178" t="s">
        <v>56</v>
      </c>
      <c r="AO132" s="236" t="s">
        <v>56</v>
      </c>
    </row>
    <row r="133" spans="1:41" x14ac:dyDescent="0.35">
      <c r="A133" s="249" t="s">
        <v>31</v>
      </c>
      <c r="B133" s="271" t="s">
        <v>56</v>
      </c>
      <c r="C133" s="271" t="s">
        <v>56</v>
      </c>
      <c r="D133" s="271" t="s">
        <v>56</v>
      </c>
      <c r="E133" s="271" t="s">
        <v>56</v>
      </c>
      <c r="F133" s="271" t="s">
        <v>56</v>
      </c>
      <c r="G133" s="271" t="s">
        <v>56</v>
      </c>
      <c r="H133" s="271" t="s">
        <v>56</v>
      </c>
      <c r="I133" s="271" t="s">
        <v>56</v>
      </c>
      <c r="J133" s="271" t="s">
        <v>56</v>
      </c>
      <c r="K133" s="271" t="s">
        <v>56</v>
      </c>
      <c r="L133" s="271" t="s">
        <v>56</v>
      </c>
      <c r="M133" s="271" t="s">
        <v>56</v>
      </c>
      <c r="N133" s="271" t="s">
        <v>56</v>
      </c>
      <c r="O133" s="271" t="s">
        <v>56</v>
      </c>
      <c r="P133" s="271" t="s">
        <v>56</v>
      </c>
      <c r="Q133" s="271" t="s">
        <v>56</v>
      </c>
      <c r="R133" s="271" t="s">
        <v>56</v>
      </c>
      <c r="S133" s="271" t="s">
        <v>56</v>
      </c>
      <c r="T133" s="271" t="s">
        <v>56</v>
      </c>
      <c r="U133" s="271" t="s">
        <v>56</v>
      </c>
      <c r="V133" s="271" t="s">
        <v>56</v>
      </c>
      <c r="W133" s="271" t="s">
        <v>56</v>
      </c>
      <c r="X133" s="271" t="s">
        <v>56</v>
      </c>
      <c r="Y133" s="271" t="s">
        <v>56</v>
      </c>
      <c r="Z133" s="271" t="s">
        <v>56</v>
      </c>
      <c r="AA133" s="271" t="s">
        <v>56</v>
      </c>
      <c r="AB133" s="271" t="s">
        <v>56</v>
      </c>
      <c r="AC133" s="271" t="s">
        <v>56</v>
      </c>
      <c r="AD133" s="271" t="s">
        <v>56</v>
      </c>
      <c r="AE133" s="271" t="s">
        <v>56</v>
      </c>
      <c r="AF133" s="271" t="s">
        <v>56</v>
      </c>
      <c r="AG133" s="271" t="s">
        <v>56</v>
      </c>
      <c r="AH133" s="271" t="s">
        <v>56</v>
      </c>
      <c r="AI133" s="271" t="s">
        <v>56</v>
      </c>
      <c r="AJ133" s="271" t="s">
        <v>56</v>
      </c>
      <c r="AK133" s="271" t="s">
        <v>56</v>
      </c>
      <c r="AL133" s="271" t="s">
        <v>56</v>
      </c>
      <c r="AM133" s="271" t="s">
        <v>56</v>
      </c>
      <c r="AN133" s="271" t="s">
        <v>56</v>
      </c>
      <c r="AO133" s="272" t="s">
        <v>56</v>
      </c>
    </row>
    <row r="134" spans="1:41" ht="17.25" customHeight="1" x14ac:dyDescent="0.35">
      <c r="A134" s="59" t="s">
        <v>32</v>
      </c>
      <c r="B134" s="59"/>
      <c r="C134" s="59"/>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row>
    <row r="135" spans="1:41" ht="12" customHeight="1" x14ac:dyDescent="0.35">
      <c r="A135" s="89" t="s">
        <v>38</v>
      </c>
      <c r="B135" s="89"/>
      <c r="C135" s="89"/>
      <c r="D135" s="30"/>
      <c r="E135" s="30"/>
      <c r="F135" s="30"/>
      <c r="G135" s="30"/>
      <c r="H135" s="30"/>
      <c r="I135" s="30"/>
      <c r="J135" s="30"/>
      <c r="K135" s="30"/>
      <c r="L135" s="30"/>
      <c r="M135" s="30"/>
      <c r="N135" s="64"/>
      <c r="O135" s="30"/>
      <c r="P135" s="30"/>
      <c r="Q135" s="30"/>
      <c r="R135" s="30"/>
      <c r="S135" s="30"/>
      <c r="T135" s="30"/>
      <c r="U135" s="30"/>
      <c r="V135" s="30"/>
      <c r="W135" s="30"/>
      <c r="X135" s="30"/>
      <c r="Y135" s="30"/>
      <c r="Z135" s="30"/>
      <c r="AA135" s="30"/>
      <c r="AB135" s="30"/>
      <c r="AC135" s="30"/>
      <c r="AD135" s="30"/>
      <c r="AE135" s="64"/>
      <c r="AF135" s="170"/>
      <c r="AG135" s="170"/>
      <c r="AH135" s="170"/>
      <c r="AI135" s="170"/>
      <c r="AJ135" s="170"/>
      <c r="AK135" s="170"/>
      <c r="AL135" s="170"/>
      <c r="AM135" s="170"/>
      <c r="AN135" s="170"/>
      <c r="AO135" s="170"/>
    </row>
    <row r="136" spans="1:41" ht="12" customHeight="1" x14ac:dyDescent="0.35">
      <c r="A136" s="89" t="s">
        <v>33</v>
      </c>
      <c r="B136" s="89"/>
      <c r="C136" s="89"/>
      <c r="D136" s="30"/>
      <c r="E136" s="30"/>
      <c r="F136" s="30"/>
      <c r="G136" s="30"/>
      <c r="H136" s="30"/>
      <c r="I136" s="30"/>
      <c r="J136" s="30"/>
      <c r="K136" s="30"/>
      <c r="L136" s="30"/>
      <c r="M136" s="30"/>
      <c r="N136" s="64"/>
      <c r="O136" s="30"/>
      <c r="P136" s="30"/>
      <c r="Q136" s="30"/>
      <c r="R136" s="30"/>
      <c r="S136" s="30"/>
      <c r="T136" s="30"/>
      <c r="U136" s="30"/>
      <c r="V136" s="30"/>
      <c r="W136" s="30"/>
      <c r="X136" s="30"/>
      <c r="Y136" s="30"/>
      <c r="Z136" s="30"/>
      <c r="AA136" s="30"/>
      <c r="AB136" s="30"/>
      <c r="AC136" s="30"/>
      <c r="AD136" s="30"/>
      <c r="AE136" s="64"/>
      <c r="AF136" s="170"/>
      <c r="AG136" s="170"/>
      <c r="AH136" s="170"/>
      <c r="AI136" s="170"/>
      <c r="AJ136" s="170"/>
      <c r="AK136" s="170"/>
      <c r="AL136" s="170"/>
      <c r="AM136" s="170"/>
      <c r="AN136" s="170"/>
      <c r="AO136" s="170"/>
    </row>
    <row r="137" spans="1:41" ht="12" customHeight="1" x14ac:dyDescent="0.35">
      <c r="A137" s="73" t="s">
        <v>241</v>
      </c>
      <c r="B137" s="89"/>
      <c r="C137" s="89"/>
      <c r="D137" s="30"/>
      <c r="E137" s="30"/>
      <c r="F137" s="30"/>
      <c r="G137" s="30"/>
      <c r="H137" s="30"/>
      <c r="I137" s="30"/>
      <c r="J137" s="30"/>
      <c r="K137" s="30"/>
      <c r="L137" s="30"/>
      <c r="M137" s="30"/>
      <c r="N137" s="64"/>
      <c r="O137" s="30"/>
      <c r="P137" s="30"/>
      <c r="Q137" s="30"/>
      <c r="R137" s="30"/>
      <c r="S137" s="30"/>
      <c r="T137" s="30"/>
      <c r="U137" s="30"/>
      <c r="V137" s="30"/>
      <c r="W137" s="30"/>
      <c r="X137" s="30"/>
      <c r="Y137" s="30"/>
      <c r="Z137" s="30"/>
      <c r="AA137" s="30"/>
      <c r="AB137" s="30"/>
      <c r="AC137" s="30"/>
      <c r="AD137" s="30"/>
      <c r="AE137" s="64"/>
      <c r="AF137" s="170"/>
      <c r="AG137" s="170"/>
      <c r="AH137" s="170"/>
      <c r="AI137" s="170"/>
      <c r="AJ137" s="170"/>
      <c r="AK137" s="170"/>
      <c r="AL137" s="170"/>
      <c r="AM137" s="170"/>
      <c r="AN137" s="170"/>
      <c r="AO137" s="170"/>
    </row>
    <row r="138" spans="1:41" ht="12" customHeight="1" x14ac:dyDescent="0.35">
      <c r="A138" s="73" t="s">
        <v>51</v>
      </c>
      <c r="B138" s="89"/>
      <c r="C138" s="89"/>
      <c r="D138" s="30"/>
      <c r="E138" s="30"/>
      <c r="F138" s="30"/>
      <c r="G138" s="30"/>
      <c r="H138" s="30"/>
      <c r="I138" s="30"/>
      <c r="J138" s="30"/>
      <c r="K138" s="30"/>
      <c r="L138" s="30"/>
      <c r="M138" s="30"/>
      <c r="N138" s="64"/>
      <c r="O138" s="30"/>
      <c r="P138" s="30"/>
      <c r="Q138" s="30"/>
      <c r="R138" s="30"/>
      <c r="S138" s="30"/>
      <c r="T138" s="30"/>
      <c r="U138" s="30"/>
      <c r="V138" s="30"/>
      <c r="W138" s="30"/>
      <c r="X138" s="30"/>
      <c r="Y138" s="30"/>
      <c r="Z138" s="30"/>
      <c r="AA138" s="30"/>
      <c r="AB138" s="30"/>
      <c r="AC138" s="30"/>
      <c r="AD138" s="30"/>
      <c r="AE138" s="64"/>
      <c r="AF138" s="170"/>
      <c r="AG138" s="170"/>
      <c r="AH138" s="170"/>
      <c r="AI138" s="170"/>
      <c r="AJ138" s="170"/>
      <c r="AK138" s="170"/>
      <c r="AL138" s="170"/>
      <c r="AM138" s="170"/>
      <c r="AN138" s="170"/>
      <c r="AO138" s="170"/>
    </row>
    <row r="139" spans="1:41" ht="12" customHeight="1" x14ac:dyDescent="0.35">
      <c r="A139" s="285" t="s">
        <v>136</v>
      </c>
      <c r="B139" s="285"/>
      <c r="C139" s="285"/>
      <c r="D139" s="285"/>
      <c r="E139" s="181"/>
      <c r="F139" s="181"/>
      <c r="G139" s="181"/>
      <c r="H139" s="182"/>
      <c r="I139" s="182"/>
      <c r="J139" s="182"/>
      <c r="K139" s="182"/>
      <c r="L139" s="182"/>
      <c r="M139" s="182"/>
      <c r="N139" s="63"/>
      <c r="O139" s="182"/>
      <c r="P139" s="182"/>
      <c r="Q139" s="182"/>
      <c r="R139" s="182"/>
      <c r="S139" s="182"/>
      <c r="T139" s="182"/>
      <c r="U139" s="182"/>
      <c r="V139" s="182"/>
      <c r="W139" s="182"/>
      <c r="X139" s="182"/>
      <c r="Y139" s="182"/>
      <c r="Z139" s="182"/>
      <c r="AA139" s="182"/>
      <c r="AB139" s="182"/>
      <c r="AC139" s="182"/>
      <c r="AD139" s="182"/>
      <c r="AE139" s="64"/>
      <c r="AF139" s="183"/>
      <c r="AG139" s="183"/>
      <c r="AH139" s="183"/>
      <c r="AI139" s="183"/>
      <c r="AJ139" s="183"/>
      <c r="AK139" s="183"/>
      <c r="AL139" s="183"/>
      <c r="AM139" s="183"/>
      <c r="AN139" s="183"/>
      <c r="AO139" s="183"/>
    </row>
    <row r="140" spans="1:41" ht="12" customHeight="1" x14ac:dyDescent="0.35">
      <c r="A140" s="89" t="s">
        <v>57</v>
      </c>
      <c r="B140" s="89"/>
      <c r="C140" s="89"/>
      <c r="D140" s="30"/>
      <c r="E140" s="30"/>
      <c r="F140" s="30"/>
      <c r="G140" s="30"/>
      <c r="H140" s="30"/>
      <c r="I140" s="30"/>
      <c r="J140" s="30"/>
      <c r="K140" s="30"/>
      <c r="L140" s="30"/>
      <c r="M140" s="30"/>
      <c r="N140" s="64"/>
      <c r="O140" s="30"/>
      <c r="P140" s="30"/>
      <c r="Q140" s="30"/>
      <c r="R140" s="30"/>
      <c r="S140" s="30"/>
      <c r="T140" s="30"/>
      <c r="U140" s="30"/>
      <c r="V140" s="30"/>
      <c r="W140" s="30"/>
      <c r="X140" s="30"/>
      <c r="Y140" s="30"/>
      <c r="Z140" s="30"/>
      <c r="AA140" s="30"/>
      <c r="AB140" s="30"/>
      <c r="AC140" s="30"/>
      <c r="AD140" s="30"/>
      <c r="AE140" s="64"/>
      <c r="AF140" s="170"/>
      <c r="AG140" s="170"/>
      <c r="AH140" s="170"/>
      <c r="AI140" s="170"/>
      <c r="AJ140" s="170"/>
      <c r="AK140" s="170"/>
      <c r="AL140" s="170"/>
      <c r="AM140" s="170"/>
      <c r="AN140" s="170"/>
      <c r="AO140" s="170"/>
    </row>
    <row r="141" spans="1:41" ht="12" customHeight="1" x14ac:dyDescent="0.35">
      <c r="A141" s="89" t="s">
        <v>242</v>
      </c>
      <c r="B141" s="73"/>
      <c r="C141" s="73"/>
      <c r="D141" s="35"/>
      <c r="E141" s="35"/>
      <c r="F141" s="35"/>
      <c r="G141" s="35"/>
      <c r="H141" s="35"/>
      <c r="I141" s="35"/>
      <c r="J141" s="35"/>
      <c r="K141" s="35"/>
      <c r="L141" s="35"/>
      <c r="M141" s="35"/>
      <c r="N141" s="80"/>
      <c r="O141" s="35"/>
      <c r="P141" s="35"/>
      <c r="Q141" s="35"/>
      <c r="R141" s="35"/>
      <c r="S141" s="35"/>
      <c r="T141" s="35"/>
      <c r="U141" s="35"/>
      <c r="V141" s="35"/>
      <c r="W141" s="35"/>
      <c r="X141" s="35"/>
      <c r="Y141" s="81"/>
      <c r="Z141" s="36"/>
      <c r="AA141" s="36"/>
      <c r="AB141" s="36"/>
      <c r="AC141" s="36"/>
      <c r="AD141" s="36"/>
      <c r="AE141" s="36"/>
      <c r="AF141" s="36"/>
      <c r="AG141" s="36"/>
      <c r="AH141" s="36"/>
      <c r="AI141" s="36"/>
      <c r="AJ141" s="36"/>
      <c r="AK141" s="222"/>
      <c r="AL141" s="222"/>
      <c r="AM141" s="222"/>
      <c r="AN141" s="222"/>
      <c r="AO141" s="222"/>
    </row>
    <row r="142" spans="1:41" ht="12" customHeight="1" x14ac:dyDescent="0.35">
      <c r="A142" s="89" t="s">
        <v>55</v>
      </c>
      <c r="B142" s="89"/>
      <c r="C142" s="89"/>
      <c r="D142" s="30"/>
      <c r="E142" s="30"/>
      <c r="F142" s="30"/>
      <c r="G142" s="30"/>
      <c r="H142" s="30"/>
      <c r="I142" s="30"/>
      <c r="J142" s="30"/>
      <c r="K142" s="30"/>
      <c r="L142" s="30"/>
      <c r="M142" s="30"/>
      <c r="N142" s="64"/>
      <c r="O142" s="30"/>
      <c r="P142" s="30"/>
      <c r="Q142" s="30"/>
      <c r="R142" s="30"/>
      <c r="S142" s="30"/>
      <c r="T142" s="30"/>
      <c r="U142" s="30"/>
      <c r="V142" s="30"/>
      <c r="W142" s="30"/>
      <c r="X142" s="30"/>
      <c r="Y142" s="30"/>
      <c r="Z142" s="30"/>
      <c r="AA142" s="30"/>
      <c r="AB142" s="30"/>
      <c r="AC142" s="30"/>
      <c r="AD142" s="30"/>
      <c r="AE142" s="64"/>
      <c r="AF142" s="170"/>
      <c r="AG142" s="170"/>
      <c r="AH142" s="170"/>
      <c r="AI142" s="170"/>
      <c r="AJ142" s="170"/>
      <c r="AK142" s="170"/>
      <c r="AL142" s="170"/>
      <c r="AM142" s="170"/>
      <c r="AN142" s="170"/>
      <c r="AO142" s="170"/>
    </row>
    <row r="143" spans="1:41" ht="12" customHeight="1" x14ac:dyDescent="0.35">
      <c r="A143" s="89" t="s">
        <v>243</v>
      </c>
      <c r="B143" s="89"/>
      <c r="C143" s="89"/>
      <c r="D143" s="30"/>
      <c r="E143" s="30"/>
      <c r="F143" s="30"/>
      <c r="G143" s="30"/>
      <c r="H143" s="30"/>
      <c r="I143" s="30"/>
      <c r="J143" s="30"/>
      <c r="K143" s="30"/>
      <c r="L143" s="30"/>
      <c r="M143" s="30"/>
      <c r="N143" s="63"/>
      <c r="O143" s="30"/>
      <c r="P143" s="30"/>
      <c r="Q143" s="30"/>
      <c r="R143" s="30"/>
      <c r="S143" s="30"/>
      <c r="T143" s="30"/>
      <c r="U143" s="30"/>
      <c r="V143" s="30"/>
      <c r="W143" s="30"/>
      <c r="X143" s="30"/>
      <c r="Y143" s="30"/>
      <c r="Z143" s="30"/>
      <c r="AA143" s="30"/>
      <c r="AB143" s="30"/>
      <c r="AC143" s="30"/>
      <c r="AD143" s="30"/>
      <c r="AE143" s="64"/>
      <c r="AF143" s="31"/>
      <c r="AG143" s="31"/>
      <c r="AH143" s="31"/>
      <c r="AI143" s="31"/>
      <c r="AJ143" s="31"/>
      <c r="AK143" s="31"/>
      <c r="AL143" s="31"/>
      <c r="AM143" s="31"/>
      <c r="AN143" s="31"/>
      <c r="AO143" s="31"/>
    </row>
    <row r="144" spans="1:41" ht="12" customHeight="1" x14ac:dyDescent="0.35">
      <c r="A144" s="59" t="s">
        <v>35</v>
      </c>
      <c r="B144" s="89"/>
      <c r="C144" s="89"/>
      <c r="D144" s="30"/>
      <c r="E144" s="30"/>
      <c r="F144" s="30"/>
      <c r="G144" s="30"/>
      <c r="H144" s="30"/>
      <c r="I144" s="30"/>
      <c r="J144" s="30"/>
      <c r="K144" s="30"/>
      <c r="L144" s="30"/>
      <c r="M144" s="30"/>
      <c r="N144" s="63"/>
      <c r="O144" s="30"/>
      <c r="P144" s="30"/>
      <c r="Q144" s="30"/>
      <c r="R144" s="30"/>
      <c r="S144" s="30"/>
      <c r="T144" s="30"/>
      <c r="U144" s="30"/>
      <c r="V144" s="30"/>
      <c r="W144" s="30"/>
      <c r="X144" s="30"/>
      <c r="Y144" s="30"/>
      <c r="Z144" s="30"/>
      <c r="AA144" s="30"/>
      <c r="AB144" s="30"/>
      <c r="AC144" s="30"/>
      <c r="AD144" s="30"/>
      <c r="AE144" s="64"/>
      <c r="AF144" s="31"/>
      <c r="AG144" s="31"/>
      <c r="AH144" s="31"/>
      <c r="AI144" s="31"/>
      <c r="AJ144" s="31"/>
      <c r="AK144" s="31"/>
      <c r="AL144" s="31"/>
      <c r="AM144" s="31"/>
      <c r="AN144" s="31"/>
      <c r="AO144" s="31"/>
    </row>
    <row r="145" spans="1:41" ht="30" customHeight="1" x14ac:dyDescent="0.35">
      <c r="A145" s="66" t="s">
        <v>244</v>
      </c>
      <c r="B145" s="89"/>
      <c r="C145" s="89"/>
      <c r="D145" s="30"/>
      <c r="E145" s="30"/>
      <c r="F145" s="30"/>
      <c r="G145" s="30"/>
      <c r="H145" s="30"/>
      <c r="I145" s="30"/>
      <c r="J145" s="30"/>
      <c r="K145" s="30"/>
      <c r="L145" s="30"/>
      <c r="M145" s="30"/>
      <c r="N145" s="63"/>
      <c r="O145" s="30"/>
      <c r="P145" s="30"/>
      <c r="Q145" s="30"/>
      <c r="R145" s="30"/>
      <c r="S145" s="30"/>
      <c r="T145" s="30"/>
      <c r="U145" s="30"/>
      <c r="V145" s="30"/>
      <c r="W145" s="30"/>
      <c r="X145" s="30"/>
      <c r="Y145" s="30"/>
      <c r="Z145" s="30"/>
      <c r="AA145" s="30"/>
      <c r="AB145" s="30"/>
      <c r="AC145" s="30"/>
      <c r="AD145" s="30"/>
      <c r="AE145" s="64"/>
      <c r="AF145" s="31"/>
      <c r="AG145" s="31"/>
      <c r="AH145" s="31"/>
      <c r="AI145" s="31"/>
      <c r="AJ145" s="31"/>
      <c r="AK145" s="31"/>
      <c r="AL145" s="31"/>
      <c r="AM145" s="31"/>
      <c r="AN145" s="31"/>
      <c r="AO145" s="31"/>
    </row>
    <row r="146" spans="1:41" ht="20.25" customHeight="1" x14ac:dyDescent="0.35">
      <c r="A146" s="233" t="s">
        <v>220</v>
      </c>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row>
    <row r="147" spans="1:41" x14ac:dyDescent="0.35">
      <c r="A147" s="187"/>
      <c r="B147" s="291" t="s">
        <v>53</v>
      </c>
      <c r="C147" s="291"/>
      <c r="D147" s="291"/>
      <c r="E147" s="291"/>
      <c r="F147" s="291"/>
      <c r="G147" s="291"/>
      <c r="H147" s="291"/>
      <c r="I147" s="291"/>
      <c r="J147" s="291"/>
      <c r="K147" s="291"/>
      <c r="L147" s="291"/>
      <c r="M147" s="291"/>
      <c r="N147" s="292"/>
      <c r="O147" s="293" t="s">
        <v>54</v>
      </c>
      <c r="P147" s="291"/>
      <c r="Q147" s="291"/>
      <c r="R147" s="291"/>
      <c r="S147" s="291"/>
      <c r="T147" s="291"/>
      <c r="U147" s="291"/>
      <c r="V147" s="291"/>
      <c r="W147" s="291"/>
      <c r="X147" s="291"/>
      <c r="Y147" s="291"/>
      <c r="Z147" s="291"/>
      <c r="AA147" s="291"/>
      <c r="AB147" s="292"/>
      <c r="AC147" s="293" t="s">
        <v>60</v>
      </c>
      <c r="AD147" s="291"/>
      <c r="AE147" s="291"/>
      <c r="AF147" s="291"/>
      <c r="AG147" s="291"/>
      <c r="AH147" s="291"/>
      <c r="AI147" s="291"/>
      <c r="AJ147" s="291"/>
      <c r="AK147" s="291"/>
      <c r="AL147" s="291"/>
      <c r="AM147" s="291"/>
      <c r="AN147" s="291"/>
      <c r="AO147" s="291"/>
    </row>
    <row r="148" spans="1:41" ht="44.15" customHeight="1" x14ac:dyDescent="0.35">
      <c r="A148" s="147" t="s">
        <v>28</v>
      </c>
      <c r="B148" s="55" t="s">
        <v>157</v>
      </c>
      <c r="C148" s="55" t="s">
        <v>158</v>
      </c>
      <c r="D148" s="55" t="s">
        <v>159</v>
      </c>
      <c r="E148" s="55" t="s">
        <v>160</v>
      </c>
      <c r="F148" s="55" t="s">
        <v>161</v>
      </c>
      <c r="G148" s="55" t="s">
        <v>162</v>
      </c>
      <c r="H148" s="55" t="s">
        <v>163</v>
      </c>
      <c r="I148" s="55" t="s">
        <v>164</v>
      </c>
      <c r="J148" s="55" t="s">
        <v>165</v>
      </c>
      <c r="K148" s="55" t="s">
        <v>166</v>
      </c>
      <c r="L148" s="55" t="s">
        <v>167</v>
      </c>
      <c r="M148" s="55" t="s">
        <v>168</v>
      </c>
      <c r="N148" s="55" t="s">
        <v>153</v>
      </c>
      <c r="O148" s="55" t="s">
        <v>169</v>
      </c>
      <c r="P148" s="55" t="s">
        <v>170</v>
      </c>
      <c r="Q148" s="55" t="s">
        <v>171</v>
      </c>
      <c r="R148" s="55" t="s">
        <v>172</v>
      </c>
      <c r="S148" s="55" t="s">
        <v>173</v>
      </c>
      <c r="T148" s="55" t="s">
        <v>174</v>
      </c>
      <c r="U148" s="55" t="s">
        <v>175</v>
      </c>
      <c r="V148" s="55" t="s">
        <v>176</v>
      </c>
      <c r="W148" s="55" t="s">
        <v>177</v>
      </c>
      <c r="X148" s="55" t="s">
        <v>178</v>
      </c>
      <c r="Y148" s="55" t="s">
        <v>179</v>
      </c>
      <c r="Z148" s="55" t="s">
        <v>180</v>
      </c>
      <c r="AA148" s="55" t="s">
        <v>181</v>
      </c>
      <c r="AB148" s="55" t="s">
        <v>154</v>
      </c>
      <c r="AC148" s="55" t="s">
        <v>61</v>
      </c>
      <c r="AD148" s="55" t="s">
        <v>62</v>
      </c>
      <c r="AE148" s="55" t="s">
        <v>63</v>
      </c>
      <c r="AF148" s="55" t="s">
        <v>64</v>
      </c>
      <c r="AG148" s="55" t="s">
        <v>65</v>
      </c>
      <c r="AH148" s="55" t="s">
        <v>66</v>
      </c>
      <c r="AI148" s="55" t="s">
        <v>67</v>
      </c>
      <c r="AJ148" s="55" t="s">
        <v>68</v>
      </c>
      <c r="AK148" s="55" t="s">
        <v>69</v>
      </c>
      <c r="AL148" s="55" t="s">
        <v>70</v>
      </c>
      <c r="AM148" s="55" t="s">
        <v>71</v>
      </c>
      <c r="AN148" s="55" t="s">
        <v>72</v>
      </c>
      <c r="AO148" s="143" t="s">
        <v>73</v>
      </c>
    </row>
    <row r="149" spans="1:41" x14ac:dyDescent="0.35">
      <c r="A149" s="172" t="s">
        <v>40</v>
      </c>
      <c r="B149" s="195">
        <v>63840</v>
      </c>
      <c r="C149" s="195">
        <v>56374</v>
      </c>
      <c r="D149" s="174">
        <v>66652</v>
      </c>
      <c r="E149" s="174">
        <v>66288</v>
      </c>
      <c r="F149" s="174">
        <v>62166</v>
      </c>
      <c r="G149" s="174">
        <v>52494</v>
      </c>
      <c r="H149" s="174">
        <v>52897</v>
      </c>
      <c r="I149" s="174">
        <v>51592</v>
      </c>
      <c r="J149" s="174">
        <v>55385</v>
      </c>
      <c r="K149" s="174">
        <v>60236</v>
      </c>
      <c r="L149" s="174">
        <v>58153</v>
      </c>
      <c r="M149" s="174">
        <v>59885</v>
      </c>
      <c r="N149" s="174">
        <f t="shared" ref="N149:N153" si="68">SUM(B149:M149)/12</f>
        <v>58830.166666666664</v>
      </c>
      <c r="O149" s="174">
        <v>51976</v>
      </c>
      <c r="P149" s="174">
        <v>17908</v>
      </c>
      <c r="Q149" s="174">
        <v>14166</v>
      </c>
      <c r="R149" s="174">
        <v>16575</v>
      </c>
      <c r="S149" s="174">
        <v>42361</v>
      </c>
      <c r="T149" s="174">
        <v>42416</v>
      </c>
      <c r="U149" s="174">
        <v>46735</v>
      </c>
      <c r="V149" s="174">
        <v>46665</v>
      </c>
      <c r="W149" s="174">
        <v>41685</v>
      </c>
      <c r="X149" s="174">
        <v>37167</v>
      </c>
      <c r="Y149" s="174">
        <v>37516</v>
      </c>
      <c r="Z149" s="174">
        <v>35462</v>
      </c>
      <c r="AA149" s="174">
        <v>44467</v>
      </c>
      <c r="AB149" s="176">
        <f t="shared" ref="AB149:AB153" si="69">SUM(O149:AA149)/13</f>
        <v>36546.076923076922</v>
      </c>
      <c r="AC149" s="132">
        <f t="shared" ref="AC149" si="70">(O149-D149)/D149</f>
        <v>-0.22018844145712058</v>
      </c>
      <c r="AD149" s="132">
        <f t="shared" ref="AD149:AD153" si="71">(P149-E149)/E149</f>
        <v>-0.72984552256818735</v>
      </c>
      <c r="AE149" s="132">
        <f t="shared" ref="AE149:AE153" si="72">(Q149-F149)/F149</f>
        <v>-0.77212624264067176</v>
      </c>
      <c r="AF149" s="132">
        <f t="shared" ref="AF149:AF153" si="73">(R149-G149)/G149</f>
        <v>-0.68424962852897475</v>
      </c>
      <c r="AG149" s="132">
        <f t="shared" ref="AG149:AG153" si="74">(S149-H149)/H149</f>
        <v>-0.19917953759192392</v>
      </c>
      <c r="AH149" s="132">
        <f t="shared" ref="AH149:AH153" si="75">(T149-I149)/I149</f>
        <v>-0.17785703209799969</v>
      </c>
      <c r="AI149" s="132">
        <f t="shared" ref="AI149:AI153" si="76">(U149-J149)/J149</f>
        <v>-0.15617947097589599</v>
      </c>
      <c r="AJ149" s="132">
        <f t="shared" ref="AJ149:AJ153" si="77">(V149-K149)/K149</f>
        <v>-0.22529716448635367</v>
      </c>
      <c r="AK149" s="132">
        <f t="shared" ref="AK149" si="78">(W149-L149)/L149</f>
        <v>-0.28318401458222275</v>
      </c>
      <c r="AL149" s="132">
        <f t="shared" ref="AL149" si="79">(X149-M149)/M149</f>
        <v>-0.37936044084495285</v>
      </c>
      <c r="AM149" s="132">
        <f>(Y149-B149)/B149</f>
        <v>-0.41234335839598996</v>
      </c>
      <c r="AN149" s="132">
        <f>(Z149-C149)/C149</f>
        <v>-0.37095114769219856</v>
      </c>
      <c r="AO149" s="133">
        <f>(AA149-D149)/D149</f>
        <v>-0.33284822660985419</v>
      </c>
    </row>
    <row r="150" spans="1:41" x14ac:dyDescent="0.35">
      <c r="A150" s="172" t="s">
        <v>41</v>
      </c>
      <c r="B150" s="196">
        <v>0</v>
      </c>
      <c r="C150" s="196">
        <v>0</v>
      </c>
      <c r="D150" s="126">
        <v>0</v>
      </c>
      <c r="E150" s="126">
        <v>0</v>
      </c>
      <c r="F150" s="126">
        <v>0</v>
      </c>
      <c r="G150" s="126">
        <v>0</v>
      </c>
      <c r="H150" s="126">
        <v>0</v>
      </c>
      <c r="I150" s="126">
        <v>0</v>
      </c>
      <c r="J150" s="126">
        <v>0</v>
      </c>
      <c r="K150" s="126">
        <v>0</v>
      </c>
      <c r="L150" s="126">
        <v>0</v>
      </c>
      <c r="M150" s="126">
        <v>0</v>
      </c>
      <c r="N150" s="126">
        <f>((B149*B150)+(C149*C150)+(D149*D150)+(E149*E150)+(F149*F150)+(G149*G150)+(H149*H150)+(I149*I150)+(J149*J150)+(K149*K150)+(L149*L150)+(M149*M150))/SUM(B149:M149)</f>
        <v>0</v>
      </c>
      <c r="O150" s="154">
        <v>0.18650915807295676</v>
      </c>
      <c r="P150" s="154">
        <v>0.54394683940138489</v>
      </c>
      <c r="Q150" s="154">
        <v>0.42270224481152052</v>
      </c>
      <c r="R150" s="154">
        <v>0.33948717948717949</v>
      </c>
      <c r="S150" s="154">
        <v>0.35171502089185808</v>
      </c>
      <c r="T150" s="154">
        <v>0.33470860052810258</v>
      </c>
      <c r="U150" s="154">
        <v>0.3669412645768696</v>
      </c>
      <c r="V150" s="154">
        <v>0.3932069002464374</v>
      </c>
      <c r="W150" s="154">
        <v>0.43735156531126307</v>
      </c>
      <c r="X150" s="154">
        <v>0.45569994887938226</v>
      </c>
      <c r="Y150" s="154">
        <v>0.41734193410811388</v>
      </c>
      <c r="Z150" s="154">
        <v>0.39419660481642321</v>
      </c>
      <c r="AA150" s="154">
        <v>0.39163874333775611</v>
      </c>
      <c r="AB150" s="132">
        <f>((O149*O150)+(P149*P150)+(Q149*Q150)+(R149*R150)+(S149*S150)+(T149*T150)+(U149*U150)+(V149*V150)+(W149*W150)+(X149*X150)+(Y149*Y150)+(Z149*Z150)+(AA149*AA150))/SUM(O149:AA149)</f>
        <v>0.37437039438096059</v>
      </c>
      <c r="AC150" s="132" t="s">
        <v>56</v>
      </c>
      <c r="AD150" s="132" t="s">
        <v>56</v>
      </c>
      <c r="AE150" s="132" t="s">
        <v>56</v>
      </c>
      <c r="AF150" s="132" t="s">
        <v>56</v>
      </c>
      <c r="AG150" s="132" t="s">
        <v>56</v>
      </c>
      <c r="AH150" s="132" t="s">
        <v>56</v>
      </c>
      <c r="AI150" s="132" t="s">
        <v>56</v>
      </c>
      <c r="AJ150" s="132" t="s">
        <v>56</v>
      </c>
      <c r="AK150" s="132" t="s">
        <v>56</v>
      </c>
      <c r="AL150" s="132" t="s">
        <v>56</v>
      </c>
      <c r="AM150" s="132" t="s">
        <v>56</v>
      </c>
      <c r="AN150" s="132" t="s">
        <v>56</v>
      </c>
      <c r="AO150" s="133" t="s">
        <v>56</v>
      </c>
    </row>
    <row r="151" spans="1:41" x14ac:dyDescent="0.35">
      <c r="A151" s="172" t="s">
        <v>29</v>
      </c>
      <c r="B151" s="195">
        <v>811</v>
      </c>
      <c r="C151" s="195">
        <v>804</v>
      </c>
      <c r="D151" s="174">
        <v>885</v>
      </c>
      <c r="E151" s="174">
        <v>808</v>
      </c>
      <c r="F151" s="174">
        <v>836</v>
      </c>
      <c r="G151" s="174">
        <v>620</v>
      </c>
      <c r="H151" s="174">
        <v>560</v>
      </c>
      <c r="I151" s="174">
        <v>532</v>
      </c>
      <c r="J151" s="174">
        <v>719</v>
      </c>
      <c r="K151" s="174">
        <v>904</v>
      </c>
      <c r="L151" s="174">
        <v>908</v>
      </c>
      <c r="M151" s="174">
        <v>837</v>
      </c>
      <c r="N151" s="174">
        <f t="shared" si="68"/>
        <v>768.66666666666663</v>
      </c>
      <c r="O151" s="174">
        <v>586</v>
      </c>
      <c r="P151" s="174">
        <v>76</v>
      </c>
      <c r="Q151" s="174">
        <v>74</v>
      </c>
      <c r="R151" s="174">
        <v>123</v>
      </c>
      <c r="S151" s="174">
        <v>399</v>
      </c>
      <c r="T151" s="174">
        <v>478</v>
      </c>
      <c r="U151" s="174">
        <v>602</v>
      </c>
      <c r="V151" s="174">
        <v>627</v>
      </c>
      <c r="W151" s="174">
        <v>534</v>
      </c>
      <c r="X151" s="174">
        <v>518</v>
      </c>
      <c r="Y151" s="174">
        <v>826</v>
      </c>
      <c r="Z151" s="174">
        <v>741</v>
      </c>
      <c r="AA151" s="174">
        <v>1049</v>
      </c>
      <c r="AB151" s="176">
        <f t="shared" si="69"/>
        <v>510.23076923076923</v>
      </c>
      <c r="AC151" s="132">
        <f>(O151-D151)/D151</f>
        <v>-0.33785310734463275</v>
      </c>
      <c r="AD151" s="132">
        <f t="shared" si="71"/>
        <v>-0.90594059405940597</v>
      </c>
      <c r="AE151" s="132">
        <f t="shared" si="72"/>
        <v>-0.91148325358851678</v>
      </c>
      <c r="AF151" s="132">
        <f t="shared" si="73"/>
        <v>-0.80161290322580647</v>
      </c>
      <c r="AG151" s="132">
        <f t="shared" si="74"/>
        <v>-0.28749999999999998</v>
      </c>
      <c r="AH151" s="132">
        <f t="shared" si="75"/>
        <v>-0.10150375939849623</v>
      </c>
      <c r="AI151" s="132">
        <f t="shared" si="76"/>
        <v>-0.16272600834492351</v>
      </c>
      <c r="AJ151" s="132">
        <f t="shared" si="77"/>
        <v>-0.30641592920353983</v>
      </c>
      <c r="AK151" s="132">
        <f t="shared" ref="AK151" si="80">(W151-L151)/L151</f>
        <v>-0.41189427312775329</v>
      </c>
      <c r="AL151" s="132">
        <f t="shared" ref="AL151" si="81">(X151-M151)/M151</f>
        <v>-0.38112305854241341</v>
      </c>
      <c r="AM151" s="132">
        <f>(Y151-B151)/B151</f>
        <v>1.8495684340320593E-2</v>
      </c>
      <c r="AN151" s="132">
        <f>(Z151-C151)/C151</f>
        <v>-7.8358208955223885E-2</v>
      </c>
      <c r="AO151" s="133">
        <f>(AA151-D151)/D151</f>
        <v>0.18531073446327684</v>
      </c>
    </row>
    <row r="152" spans="1:41" x14ac:dyDescent="0.35">
      <c r="A152" s="172" t="s">
        <v>42</v>
      </c>
      <c r="B152" s="196">
        <v>0</v>
      </c>
      <c r="C152" s="196">
        <v>0</v>
      </c>
      <c r="D152" s="126">
        <v>0</v>
      </c>
      <c r="E152" s="126">
        <v>0</v>
      </c>
      <c r="F152" s="126">
        <v>0</v>
      </c>
      <c r="G152" s="126">
        <v>0</v>
      </c>
      <c r="H152" s="126">
        <v>0</v>
      </c>
      <c r="I152" s="126">
        <v>0</v>
      </c>
      <c r="J152" s="126">
        <v>0</v>
      </c>
      <c r="K152" s="126">
        <v>0</v>
      </c>
      <c r="L152" s="126">
        <v>0</v>
      </c>
      <c r="M152" s="126">
        <v>0</v>
      </c>
      <c r="N152" s="126">
        <f>((B151*B152)+(C151*C152)+(D151*D152)+(E151*E152)+(F151*F152)+(G151*G152)+(H151*H152)+(I151*I152)+(J151*J152)+(K151*K152)+(L151*L152)+(M151*M152))/SUM(B151:M151)</f>
        <v>0</v>
      </c>
      <c r="O152" s="126">
        <v>3.4129692832764505E-3</v>
      </c>
      <c r="P152" s="154">
        <v>5.2631578947368418E-2</v>
      </c>
      <c r="Q152" s="154">
        <v>2.7027027027027029E-2</v>
      </c>
      <c r="R152" s="154">
        <v>2.4390243902439025E-2</v>
      </c>
      <c r="S152" s="154">
        <v>4.2606516290726815E-2</v>
      </c>
      <c r="T152" s="154">
        <v>1.2552301255230125E-2</v>
      </c>
      <c r="U152" s="154">
        <v>1.3289036544850499E-2</v>
      </c>
      <c r="V152" s="154">
        <v>3.1897926634768738E-2</v>
      </c>
      <c r="W152" s="154">
        <v>2.6217228464419477E-2</v>
      </c>
      <c r="X152" s="154">
        <v>7.7220077220077218E-2</v>
      </c>
      <c r="Y152" s="132">
        <v>0.36924939467312351</v>
      </c>
      <c r="Z152" s="132">
        <v>0.35492577597840758</v>
      </c>
      <c r="AA152" s="132">
        <v>0.29647283126787416</v>
      </c>
      <c r="AB152" s="132">
        <f>((O151*O152)+(P151*P152)+(Q151*Q152)+(R151*R152)+(S151*S152)+(T151*T152)+(U151*U152)+(V151*V152)+(W151*W152)+(X151*X152)+(Y151*Y152)+(Z151*Z152)+(AA151*AA152))/SUM(O151:AA151)</f>
        <v>0.15000753806723957</v>
      </c>
      <c r="AC152" s="132" t="s">
        <v>56</v>
      </c>
      <c r="AD152" s="132" t="s">
        <v>56</v>
      </c>
      <c r="AE152" s="132" t="s">
        <v>56</v>
      </c>
      <c r="AF152" s="132" t="s">
        <v>56</v>
      </c>
      <c r="AG152" s="132" t="s">
        <v>56</v>
      </c>
      <c r="AH152" s="132" t="s">
        <v>56</v>
      </c>
      <c r="AI152" s="132" t="s">
        <v>56</v>
      </c>
      <c r="AJ152" s="132" t="s">
        <v>56</v>
      </c>
      <c r="AK152" s="132" t="s">
        <v>56</v>
      </c>
      <c r="AL152" s="132" t="s">
        <v>56</v>
      </c>
      <c r="AM152" s="132" t="s">
        <v>56</v>
      </c>
      <c r="AN152" s="132" t="s">
        <v>56</v>
      </c>
      <c r="AO152" s="133" t="s">
        <v>56</v>
      </c>
    </row>
    <row r="153" spans="1:41" x14ac:dyDescent="0.35">
      <c r="A153" s="249" t="s">
        <v>31</v>
      </c>
      <c r="B153" s="262">
        <v>7515</v>
      </c>
      <c r="C153" s="262">
        <v>5490</v>
      </c>
      <c r="D153" s="251">
        <v>5995</v>
      </c>
      <c r="E153" s="251">
        <v>6578</v>
      </c>
      <c r="F153" s="251">
        <v>6796</v>
      </c>
      <c r="G153" s="251">
        <v>6279</v>
      </c>
      <c r="H153" s="251">
        <v>6336</v>
      </c>
      <c r="I153" s="251">
        <v>6369</v>
      </c>
      <c r="J153" s="251">
        <v>6317</v>
      </c>
      <c r="K153" s="251">
        <v>8172</v>
      </c>
      <c r="L153" s="251">
        <v>8501</v>
      </c>
      <c r="M153" s="251">
        <v>5897</v>
      </c>
      <c r="N153" s="251">
        <f t="shared" si="68"/>
        <v>6687.083333333333</v>
      </c>
      <c r="O153" s="251">
        <v>5331</v>
      </c>
      <c r="P153" s="251">
        <v>1263</v>
      </c>
      <c r="Q153" s="251">
        <v>1281</v>
      </c>
      <c r="R153" s="251">
        <v>1665</v>
      </c>
      <c r="S153" s="251">
        <v>5013</v>
      </c>
      <c r="T153" s="251">
        <v>5100</v>
      </c>
      <c r="U153" s="251">
        <v>5409</v>
      </c>
      <c r="V153" s="251">
        <v>9313</v>
      </c>
      <c r="W153" s="251">
        <v>6467</v>
      </c>
      <c r="X153" s="251">
        <v>4705</v>
      </c>
      <c r="Y153" s="251">
        <v>4361</v>
      </c>
      <c r="Z153" s="251">
        <v>3923</v>
      </c>
      <c r="AA153" s="251">
        <v>4849</v>
      </c>
      <c r="AB153" s="252">
        <f t="shared" si="69"/>
        <v>4513.8461538461543</v>
      </c>
      <c r="AC153" s="179">
        <f>(O153-D153)/D153</f>
        <v>-0.11075896580483736</v>
      </c>
      <c r="AD153" s="179">
        <f t="shared" si="71"/>
        <v>-0.80799635147461235</v>
      </c>
      <c r="AE153" s="179">
        <f t="shared" si="72"/>
        <v>-0.81150676868746319</v>
      </c>
      <c r="AF153" s="179">
        <f t="shared" si="73"/>
        <v>-0.73483038700430003</v>
      </c>
      <c r="AG153" s="179">
        <f t="shared" si="74"/>
        <v>-0.20880681818181818</v>
      </c>
      <c r="AH153" s="179">
        <f t="shared" si="75"/>
        <v>-0.19924634950541686</v>
      </c>
      <c r="AI153" s="179">
        <f t="shared" si="76"/>
        <v>-0.14373911666930506</v>
      </c>
      <c r="AJ153" s="179">
        <f t="shared" si="77"/>
        <v>0.13962310327949096</v>
      </c>
      <c r="AK153" s="179">
        <f t="shared" ref="AK153" si="82">(W153-L153)/L153</f>
        <v>-0.23926596870956357</v>
      </c>
      <c r="AL153" s="179">
        <f t="shared" ref="AL153" si="83">(X153-M153)/M153</f>
        <v>-0.20213667966762761</v>
      </c>
      <c r="AM153" s="179">
        <f>(Y153-B153)/B153</f>
        <v>-0.41969394544244842</v>
      </c>
      <c r="AN153" s="179">
        <f>(Z153-C153)/C153</f>
        <v>-0.2854280510018215</v>
      </c>
      <c r="AO153" s="253">
        <f>(AA153-D153)/D153</f>
        <v>-0.19115929941618015</v>
      </c>
    </row>
    <row r="154" spans="1:41" ht="17.25" customHeight="1" x14ac:dyDescent="0.35">
      <c r="A154" s="59" t="s">
        <v>32</v>
      </c>
      <c r="B154" s="59"/>
      <c r="C154" s="59"/>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row>
    <row r="155" spans="1:41" ht="12" customHeight="1" x14ac:dyDescent="0.35">
      <c r="A155" s="89" t="s">
        <v>38</v>
      </c>
      <c r="B155" s="89"/>
      <c r="C155" s="89"/>
      <c r="D155" s="30"/>
      <c r="E155" s="30"/>
      <c r="F155" s="30"/>
      <c r="G155" s="30"/>
      <c r="H155" s="30"/>
      <c r="I155" s="30"/>
      <c r="J155" s="30"/>
      <c r="K155" s="30"/>
      <c r="L155" s="30"/>
      <c r="M155" s="30"/>
      <c r="N155" s="64"/>
      <c r="O155" s="30"/>
      <c r="P155" s="30"/>
      <c r="Q155" s="30"/>
      <c r="R155" s="30"/>
      <c r="S155" s="30"/>
      <c r="T155" s="30"/>
      <c r="U155" s="30"/>
      <c r="V155" s="30"/>
      <c r="W155" s="30"/>
      <c r="X155" s="30"/>
      <c r="Y155" s="30"/>
      <c r="Z155" s="30"/>
      <c r="AA155" s="30"/>
      <c r="AB155" s="30"/>
      <c r="AC155" s="30"/>
      <c r="AD155" s="30"/>
      <c r="AE155" s="64"/>
      <c r="AF155" s="170"/>
      <c r="AG155" s="170"/>
      <c r="AH155" s="170"/>
      <c r="AI155" s="170"/>
      <c r="AJ155" s="170"/>
      <c r="AK155" s="170"/>
      <c r="AL155" s="170"/>
      <c r="AM155" s="170"/>
      <c r="AN155" s="170"/>
      <c r="AO155" s="170"/>
    </row>
    <row r="156" spans="1:41" ht="12" customHeight="1" x14ac:dyDescent="0.35">
      <c r="A156" s="89" t="s">
        <v>33</v>
      </c>
      <c r="B156" s="89"/>
      <c r="C156" s="89"/>
      <c r="D156" s="30"/>
      <c r="E156" s="30"/>
      <c r="F156" s="30"/>
      <c r="G156" s="30"/>
      <c r="H156" s="30"/>
      <c r="I156" s="30"/>
      <c r="J156" s="30"/>
      <c r="K156" s="30"/>
      <c r="L156" s="30"/>
      <c r="M156" s="30"/>
      <c r="N156" s="64"/>
      <c r="O156" s="30"/>
      <c r="P156" s="30"/>
      <c r="Q156" s="30"/>
      <c r="R156" s="30"/>
      <c r="S156" s="30"/>
      <c r="T156" s="30"/>
      <c r="U156" s="30"/>
      <c r="V156" s="30"/>
      <c r="W156" s="30"/>
      <c r="X156" s="30"/>
      <c r="Y156" s="30"/>
      <c r="Z156" s="30"/>
      <c r="AA156" s="30"/>
      <c r="AB156" s="30"/>
      <c r="AC156" s="30"/>
      <c r="AD156" s="30"/>
      <c r="AE156" s="64"/>
      <c r="AF156" s="170"/>
      <c r="AG156" s="170"/>
      <c r="AH156" s="170"/>
      <c r="AI156" s="170"/>
      <c r="AJ156" s="170"/>
      <c r="AK156" s="170"/>
      <c r="AL156" s="170"/>
      <c r="AM156" s="170"/>
      <c r="AN156" s="170"/>
      <c r="AO156" s="170"/>
    </row>
    <row r="157" spans="1:41" ht="12" customHeight="1" x14ac:dyDescent="0.35">
      <c r="A157" s="73" t="s">
        <v>241</v>
      </c>
      <c r="B157" s="89"/>
      <c r="C157" s="89"/>
      <c r="D157" s="30"/>
      <c r="E157" s="30"/>
      <c r="F157" s="30"/>
      <c r="G157" s="30"/>
      <c r="H157" s="30"/>
      <c r="I157" s="30"/>
      <c r="J157" s="30"/>
      <c r="K157" s="30"/>
      <c r="L157" s="30"/>
      <c r="M157" s="30"/>
      <c r="N157" s="64"/>
      <c r="O157" s="30"/>
      <c r="P157" s="30"/>
      <c r="Q157" s="30"/>
      <c r="R157" s="30"/>
      <c r="S157" s="30"/>
      <c r="T157" s="30"/>
      <c r="U157" s="30"/>
      <c r="V157" s="30"/>
      <c r="W157" s="30"/>
      <c r="X157" s="30"/>
      <c r="Y157" s="30"/>
      <c r="Z157" s="30"/>
      <c r="AA157" s="30"/>
      <c r="AB157" s="30"/>
      <c r="AC157" s="30"/>
      <c r="AD157" s="30"/>
      <c r="AE157" s="64"/>
      <c r="AF157" s="170"/>
      <c r="AG157" s="170"/>
      <c r="AH157" s="170"/>
      <c r="AI157" s="170"/>
      <c r="AJ157" s="170"/>
      <c r="AK157" s="170"/>
      <c r="AL157" s="170"/>
      <c r="AM157" s="170"/>
      <c r="AN157" s="170"/>
      <c r="AO157" s="170"/>
    </row>
    <row r="158" spans="1:41" ht="12" customHeight="1" x14ac:dyDescent="0.35">
      <c r="A158" s="73" t="s">
        <v>51</v>
      </c>
      <c r="B158" s="89"/>
      <c r="C158" s="89"/>
      <c r="D158" s="30"/>
      <c r="E158" s="30"/>
      <c r="F158" s="30"/>
      <c r="G158" s="30"/>
      <c r="H158" s="30"/>
      <c r="I158" s="30"/>
      <c r="J158" s="30"/>
      <c r="K158" s="30"/>
      <c r="L158" s="30"/>
      <c r="M158" s="30"/>
      <c r="N158" s="64"/>
      <c r="O158" s="30"/>
      <c r="P158" s="30"/>
      <c r="Q158" s="30"/>
      <c r="R158" s="30"/>
      <c r="S158" s="30"/>
      <c r="T158" s="30"/>
      <c r="U158" s="30"/>
      <c r="V158" s="30"/>
      <c r="W158" s="30"/>
      <c r="X158" s="30"/>
      <c r="Y158" s="30"/>
      <c r="Z158" s="30"/>
      <c r="AA158" s="30"/>
      <c r="AB158" s="30"/>
      <c r="AC158" s="30"/>
      <c r="AD158" s="30"/>
      <c r="AE158" s="64"/>
      <c r="AF158" s="170"/>
      <c r="AG158" s="170"/>
      <c r="AH158" s="170"/>
      <c r="AI158" s="170"/>
      <c r="AJ158" s="170"/>
      <c r="AK158" s="170"/>
      <c r="AL158" s="170"/>
      <c r="AM158" s="170"/>
      <c r="AN158" s="170"/>
      <c r="AO158" s="170"/>
    </row>
    <row r="159" spans="1:41" ht="12" customHeight="1" x14ac:dyDescent="0.35">
      <c r="A159" s="285" t="s">
        <v>136</v>
      </c>
      <c r="B159" s="285"/>
      <c r="C159" s="285"/>
      <c r="D159" s="285"/>
      <c r="E159" s="181"/>
      <c r="F159" s="181"/>
      <c r="G159" s="181"/>
      <c r="H159" s="182"/>
      <c r="I159" s="182"/>
      <c r="J159" s="182"/>
      <c r="K159" s="182"/>
      <c r="L159" s="182"/>
      <c r="M159" s="182"/>
      <c r="N159" s="63"/>
      <c r="O159" s="182"/>
      <c r="P159" s="182"/>
      <c r="Q159" s="182"/>
      <c r="R159" s="182"/>
      <c r="S159" s="182"/>
      <c r="T159" s="182"/>
      <c r="U159" s="182"/>
      <c r="V159" s="182"/>
      <c r="W159" s="182"/>
      <c r="X159" s="182"/>
      <c r="Y159" s="182"/>
      <c r="Z159" s="182"/>
      <c r="AA159" s="182"/>
      <c r="AB159" s="182"/>
      <c r="AC159" s="182"/>
      <c r="AD159" s="182"/>
      <c r="AE159" s="64"/>
      <c r="AF159" s="183"/>
      <c r="AG159" s="183"/>
      <c r="AH159" s="183"/>
      <c r="AI159" s="183"/>
      <c r="AJ159" s="183"/>
      <c r="AK159" s="183"/>
      <c r="AL159" s="183"/>
      <c r="AM159" s="183"/>
      <c r="AN159" s="183"/>
      <c r="AO159" s="183"/>
    </row>
    <row r="160" spans="1:41" ht="12" customHeight="1" x14ac:dyDescent="0.35">
      <c r="A160" s="89" t="s">
        <v>57</v>
      </c>
      <c r="B160" s="89"/>
      <c r="C160" s="89"/>
      <c r="D160" s="30"/>
      <c r="E160" s="30"/>
      <c r="F160" s="30"/>
      <c r="G160" s="30"/>
      <c r="H160" s="30"/>
      <c r="I160" s="30"/>
      <c r="J160" s="30"/>
      <c r="K160" s="30"/>
      <c r="L160" s="30"/>
      <c r="M160" s="30"/>
      <c r="N160" s="64"/>
      <c r="O160" s="30"/>
      <c r="P160" s="30"/>
      <c r="Q160" s="30"/>
      <c r="R160" s="30"/>
      <c r="S160" s="30"/>
      <c r="T160" s="30"/>
      <c r="U160" s="30"/>
      <c r="V160" s="30"/>
      <c r="W160" s="30"/>
      <c r="X160" s="30"/>
      <c r="Y160" s="30"/>
      <c r="Z160" s="30"/>
      <c r="AA160" s="30"/>
      <c r="AB160" s="30"/>
      <c r="AC160" s="30"/>
      <c r="AD160" s="30"/>
      <c r="AE160" s="64"/>
      <c r="AF160" s="170"/>
      <c r="AG160" s="170"/>
      <c r="AH160" s="170"/>
      <c r="AI160" s="170"/>
      <c r="AJ160" s="170"/>
      <c r="AK160" s="170"/>
      <c r="AL160" s="170"/>
      <c r="AM160" s="170"/>
      <c r="AN160" s="170"/>
      <c r="AO160" s="170"/>
    </row>
    <row r="161" spans="1:41" ht="12" customHeight="1" x14ac:dyDescent="0.35">
      <c r="A161" s="89" t="s">
        <v>242</v>
      </c>
      <c r="B161" s="73"/>
      <c r="C161" s="73"/>
      <c r="D161" s="35"/>
      <c r="E161" s="35"/>
      <c r="F161" s="35"/>
      <c r="G161" s="35"/>
      <c r="H161" s="35"/>
      <c r="I161" s="35"/>
      <c r="J161" s="35"/>
      <c r="K161" s="35"/>
      <c r="L161" s="35"/>
      <c r="M161" s="35"/>
      <c r="N161" s="80"/>
      <c r="O161" s="35"/>
      <c r="P161" s="35"/>
      <c r="Q161" s="35"/>
      <c r="R161" s="35"/>
      <c r="S161" s="35"/>
      <c r="T161" s="35"/>
      <c r="U161" s="35"/>
      <c r="V161" s="35"/>
      <c r="W161" s="35"/>
      <c r="X161" s="35"/>
      <c r="Y161" s="81"/>
      <c r="Z161" s="36"/>
      <c r="AA161" s="36"/>
      <c r="AB161" s="36"/>
      <c r="AC161" s="36"/>
      <c r="AD161" s="36"/>
      <c r="AE161" s="36"/>
      <c r="AF161" s="36"/>
      <c r="AG161" s="36"/>
      <c r="AH161" s="36"/>
      <c r="AI161" s="36"/>
      <c r="AJ161" s="36"/>
      <c r="AK161" s="222"/>
      <c r="AL161" s="222"/>
      <c r="AM161" s="222"/>
      <c r="AN161" s="222"/>
      <c r="AO161" s="222"/>
    </row>
    <row r="162" spans="1:41" ht="12" customHeight="1" x14ac:dyDescent="0.35">
      <c r="A162" s="89" t="s">
        <v>55</v>
      </c>
      <c r="B162" s="89"/>
      <c r="C162" s="89"/>
      <c r="D162" s="30"/>
      <c r="E162" s="30"/>
      <c r="F162" s="30"/>
      <c r="G162" s="30"/>
      <c r="H162" s="30"/>
      <c r="I162" s="30"/>
      <c r="J162" s="30"/>
      <c r="K162" s="30"/>
      <c r="L162" s="30"/>
      <c r="M162" s="30"/>
      <c r="N162" s="64"/>
      <c r="O162" s="30"/>
      <c r="P162" s="30"/>
      <c r="Q162" s="30"/>
      <c r="R162" s="30"/>
      <c r="S162" s="30"/>
      <c r="T162" s="30"/>
      <c r="U162" s="30"/>
      <c r="V162" s="30"/>
      <c r="W162" s="30"/>
      <c r="X162" s="30"/>
      <c r="Y162" s="30"/>
      <c r="Z162" s="30"/>
      <c r="AA162" s="30"/>
      <c r="AB162" s="30"/>
      <c r="AC162" s="30"/>
      <c r="AD162" s="30"/>
      <c r="AE162" s="64"/>
      <c r="AF162" s="170"/>
      <c r="AG162" s="170"/>
      <c r="AH162" s="170"/>
      <c r="AI162" s="170"/>
      <c r="AJ162" s="170"/>
      <c r="AK162" s="170"/>
      <c r="AL162" s="170"/>
      <c r="AM162" s="170"/>
      <c r="AN162" s="170"/>
      <c r="AO162" s="170"/>
    </row>
    <row r="163" spans="1:41" ht="12" customHeight="1" x14ac:dyDescent="0.35">
      <c r="A163" s="89" t="s">
        <v>243</v>
      </c>
      <c r="B163" s="89"/>
      <c r="C163" s="89"/>
      <c r="D163" s="30"/>
      <c r="E163" s="30"/>
      <c r="F163" s="30"/>
      <c r="G163" s="30"/>
      <c r="H163" s="30"/>
      <c r="I163" s="30"/>
      <c r="J163" s="30"/>
      <c r="K163" s="30"/>
      <c r="L163" s="30"/>
      <c r="M163" s="30"/>
      <c r="N163" s="63"/>
      <c r="O163" s="30"/>
      <c r="P163" s="30"/>
      <c r="Q163" s="30"/>
      <c r="R163" s="30"/>
      <c r="S163" s="30"/>
      <c r="T163" s="30"/>
      <c r="U163" s="30"/>
      <c r="V163" s="30"/>
      <c r="W163" s="30"/>
      <c r="X163" s="30"/>
      <c r="Y163" s="30"/>
      <c r="Z163" s="30"/>
      <c r="AA163" s="30"/>
      <c r="AB163" s="30"/>
      <c r="AC163" s="30"/>
      <c r="AD163" s="30"/>
      <c r="AE163" s="64"/>
      <c r="AF163" s="31"/>
      <c r="AG163" s="31"/>
      <c r="AH163" s="31"/>
      <c r="AI163" s="31"/>
      <c r="AJ163" s="31"/>
      <c r="AK163" s="31"/>
      <c r="AL163" s="31"/>
      <c r="AM163" s="31"/>
      <c r="AN163" s="31"/>
      <c r="AO163" s="31"/>
    </row>
    <row r="164" spans="1:41" ht="12" customHeight="1" x14ac:dyDescent="0.35">
      <c r="A164" s="59" t="s">
        <v>35</v>
      </c>
      <c r="B164" s="89"/>
      <c r="C164" s="89"/>
      <c r="D164" s="30"/>
      <c r="E164" s="30"/>
      <c r="F164" s="30"/>
      <c r="G164" s="30"/>
      <c r="H164" s="30"/>
      <c r="I164" s="30"/>
      <c r="J164" s="30"/>
      <c r="K164" s="30"/>
      <c r="L164" s="30"/>
      <c r="M164" s="30"/>
      <c r="N164" s="63"/>
      <c r="O164" s="30"/>
      <c r="P164" s="30"/>
      <c r="Q164" s="30"/>
      <c r="R164" s="30"/>
      <c r="S164" s="30"/>
      <c r="T164" s="30"/>
      <c r="U164" s="30"/>
      <c r="V164" s="30"/>
      <c r="W164" s="30"/>
      <c r="X164" s="30"/>
      <c r="Y164" s="30"/>
      <c r="Z164" s="30"/>
      <c r="AA164" s="30"/>
      <c r="AB164" s="30"/>
      <c r="AC164" s="30"/>
      <c r="AD164" s="30"/>
      <c r="AE164" s="64"/>
      <c r="AF164" s="31"/>
      <c r="AG164" s="31"/>
      <c r="AH164" s="31"/>
      <c r="AI164" s="31"/>
      <c r="AJ164" s="31"/>
      <c r="AK164" s="31"/>
      <c r="AL164" s="31"/>
      <c r="AM164" s="31"/>
      <c r="AN164" s="31"/>
      <c r="AO164" s="31"/>
    </row>
    <row r="165" spans="1:41" ht="30" customHeight="1" x14ac:dyDescent="0.35">
      <c r="A165" s="66" t="s">
        <v>244</v>
      </c>
      <c r="B165" s="89"/>
      <c r="C165" s="89"/>
      <c r="D165" s="30"/>
      <c r="E165" s="30"/>
      <c r="F165" s="30"/>
      <c r="G165" s="30"/>
      <c r="H165" s="30"/>
      <c r="I165" s="30"/>
      <c r="J165" s="30"/>
      <c r="K165" s="30"/>
      <c r="L165" s="30"/>
      <c r="M165" s="30"/>
      <c r="N165" s="63"/>
      <c r="O165" s="30"/>
      <c r="P165" s="30"/>
      <c r="Q165" s="30"/>
      <c r="R165" s="30"/>
      <c r="S165" s="30"/>
      <c r="T165" s="30"/>
      <c r="U165" s="30"/>
      <c r="V165" s="30"/>
      <c r="W165" s="30"/>
      <c r="X165" s="30"/>
      <c r="Y165" s="30"/>
      <c r="Z165" s="30"/>
      <c r="AA165" s="30"/>
      <c r="AB165" s="30"/>
      <c r="AC165" s="30"/>
      <c r="AD165" s="30"/>
      <c r="AE165" s="64"/>
      <c r="AF165" s="31"/>
      <c r="AG165" s="31"/>
      <c r="AH165" s="31"/>
      <c r="AI165" s="31"/>
      <c r="AJ165" s="31"/>
      <c r="AK165" s="31"/>
      <c r="AL165" s="31"/>
      <c r="AM165" s="31"/>
      <c r="AN165" s="31"/>
      <c r="AO165" s="31"/>
    </row>
    <row r="166" spans="1:41" ht="20.25" customHeight="1" x14ac:dyDescent="0.35">
      <c r="A166" s="233" t="s">
        <v>221</v>
      </c>
      <c r="B166" s="193"/>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c r="AH166" s="193"/>
      <c r="AI166" s="193"/>
      <c r="AJ166" s="193"/>
      <c r="AK166" s="193"/>
      <c r="AL166" s="193"/>
      <c r="AM166" s="193"/>
      <c r="AN166" s="193"/>
      <c r="AO166" s="193"/>
    </row>
    <row r="167" spans="1:41" x14ac:dyDescent="0.35">
      <c r="A167" s="187"/>
      <c r="B167" s="291" t="s">
        <v>53</v>
      </c>
      <c r="C167" s="291"/>
      <c r="D167" s="291"/>
      <c r="E167" s="291"/>
      <c r="F167" s="291"/>
      <c r="G167" s="291"/>
      <c r="H167" s="291"/>
      <c r="I167" s="291"/>
      <c r="J167" s="291"/>
      <c r="K167" s="291"/>
      <c r="L167" s="291"/>
      <c r="M167" s="291"/>
      <c r="N167" s="292"/>
      <c r="O167" s="293" t="s">
        <v>54</v>
      </c>
      <c r="P167" s="291"/>
      <c r="Q167" s="291"/>
      <c r="R167" s="291"/>
      <c r="S167" s="291"/>
      <c r="T167" s="291"/>
      <c r="U167" s="291"/>
      <c r="V167" s="291"/>
      <c r="W167" s="291"/>
      <c r="X167" s="291"/>
      <c r="Y167" s="291"/>
      <c r="Z167" s="291"/>
      <c r="AA167" s="291"/>
      <c r="AB167" s="292"/>
      <c r="AC167" s="293" t="s">
        <v>60</v>
      </c>
      <c r="AD167" s="291"/>
      <c r="AE167" s="291"/>
      <c r="AF167" s="291"/>
      <c r="AG167" s="291"/>
      <c r="AH167" s="291"/>
      <c r="AI167" s="291"/>
      <c r="AJ167" s="291"/>
      <c r="AK167" s="291"/>
      <c r="AL167" s="291"/>
      <c r="AM167" s="291"/>
      <c r="AN167" s="291"/>
      <c r="AO167" s="291"/>
    </row>
    <row r="168" spans="1:41" ht="44.15" customHeight="1" x14ac:dyDescent="0.35">
      <c r="A168" s="147" t="s">
        <v>28</v>
      </c>
      <c r="B168" s="55" t="s">
        <v>157</v>
      </c>
      <c r="C168" s="55" t="s">
        <v>158</v>
      </c>
      <c r="D168" s="55" t="s">
        <v>159</v>
      </c>
      <c r="E168" s="55" t="s">
        <v>160</v>
      </c>
      <c r="F168" s="55" t="s">
        <v>161</v>
      </c>
      <c r="G168" s="55" t="s">
        <v>162</v>
      </c>
      <c r="H168" s="55" t="s">
        <v>163</v>
      </c>
      <c r="I168" s="55" t="s">
        <v>164</v>
      </c>
      <c r="J168" s="55" t="s">
        <v>165</v>
      </c>
      <c r="K168" s="55" t="s">
        <v>166</v>
      </c>
      <c r="L168" s="55" t="s">
        <v>167</v>
      </c>
      <c r="M168" s="55" t="s">
        <v>168</v>
      </c>
      <c r="N168" s="55" t="s">
        <v>153</v>
      </c>
      <c r="O168" s="55" t="s">
        <v>169</v>
      </c>
      <c r="P168" s="55" t="s">
        <v>170</v>
      </c>
      <c r="Q168" s="55" t="s">
        <v>171</v>
      </c>
      <c r="R168" s="55" t="s">
        <v>172</v>
      </c>
      <c r="S168" s="55" t="s">
        <v>173</v>
      </c>
      <c r="T168" s="55" t="s">
        <v>174</v>
      </c>
      <c r="U168" s="55" t="s">
        <v>175</v>
      </c>
      <c r="V168" s="55" t="s">
        <v>176</v>
      </c>
      <c r="W168" s="55" t="s">
        <v>177</v>
      </c>
      <c r="X168" s="55" t="s">
        <v>178</v>
      </c>
      <c r="Y168" s="55" t="s">
        <v>179</v>
      </c>
      <c r="Z168" s="55" t="s">
        <v>180</v>
      </c>
      <c r="AA168" s="55" t="s">
        <v>181</v>
      </c>
      <c r="AB168" s="55" t="s">
        <v>154</v>
      </c>
      <c r="AC168" s="55" t="s">
        <v>61</v>
      </c>
      <c r="AD168" s="55" t="s">
        <v>62</v>
      </c>
      <c r="AE168" s="55" t="s">
        <v>63</v>
      </c>
      <c r="AF168" s="55" t="s">
        <v>64</v>
      </c>
      <c r="AG168" s="55" t="s">
        <v>65</v>
      </c>
      <c r="AH168" s="55" t="s">
        <v>66</v>
      </c>
      <c r="AI168" s="55" t="s">
        <v>67</v>
      </c>
      <c r="AJ168" s="55" t="s">
        <v>68</v>
      </c>
      <c r="AK168" s="55" t="s">
        <v>69</v>
      </c>
      <c r="AL168" s="55" t="s">
        <v>70</v>
      </c>
      <c r="AM168" s="55" t="s">
        <v>71</v>
      </c>
      <c r="AN168" s="55" t="s">
        <v>72</v>
      </c>
      <c r="AO168" s="143" t="s">
        <v>73</v>
      </c>
    </row>
    <row r="169" spans="1:41" x14ac:dyDescent="0.35">
      <c r="A169" s="172" t="s">
        <v>40</v>
      </c>
      <c r="B169" s="195">
        <v>228194</v>
      </c>
      <c r="C169" s="195">
        <v>190481</v>
      </c>
      <c r="D169" s="174">
        <v>222007</v>
      </c>
      <c r="E169" s="174">
        <v>222749</v>
      </c>
      <c r="F169" s="174">
        <v>222653</v>
      </c>
      <c r="G169" s="174">
        <v>200103</v>
      </c>
      <c r="H169" s="174">
        <v>211576</v>
      </c>
      <c r="I169" s="174">
        <v>202482</v>
      </c>
      <c r="J169" s="174">
        <v>205033</v>
      </c>
      <c r="K169" s="174">
        <v>217547</v>
      </c>
      <c r="L169" s="174">
        <v>202823</v>
      </c>
      <c r="M169" s="174">
        <v>194227</v>
      </c>
      <c r="N169" s="174">
        <f t="shared" ref="N169:N173" si="84">SUM(B169:M169)/12</f>
        <v>209989.58333333334</v>
      </c>
      <c r="O169" s="174">
        <v>219603</v>
      </c>
      <c r="P169" s="174">
        <v>103243</v>
      </c>
      <c r="Q169" s="174">
        <v>80274</v>
      </c>
      <c r="R169" s="174">
        <v>91625</v>
      </c>
      <c r="S169" s="174">
        <v>222555</v>
      </c>
      <c r="T169" s="174">
        <v>210846</v>
      </c>
      <c r="U169" s="174">
        <v>223685</v>
      </c>
      <c r="V169" s="174">
        <v>225432</v>
      </c>
      <c r="W169" s="174">
        <v>216825</v>
      </c>
      <c r="X169" s="174">
        <v>209549</v>
      </c>
      <c r="Y169" s="174">
        <v>210467</v>
      </c>
      <c r="Z169" s="174">
        <v>192656</v>
      </c>
      <c r="AA169" s="174">
        <v>231318</v>
      </c>
      <c r="AB169" s="176">
        <f t="shared" ref="AB169:AB173" si="85">SUM(O169:AA169)/13</f>
        <v>187544.46153846153</v>
      </c>
      <c r="AC169" s="154">
        <f t="shared" ref="AC169" si="86">(O169-D169)/D169</f>
        <v>-1.082848739003725E-2</v>
      </c>
      <c r="AD169" s="132">
        <f t="shared" ref="AD169:AD173" si="87">(P169-E169)/E169</f>
        <v>-0.53650521438929022</v>
      </c>
      <c r="AE169" s="132">
        <f t="shared" ref="AE169:AE173" si="88">(Q169-F169)/F169</f>
        <v>-0.63946589536184106</v>
      </c>
      <c r="AF169" s="132">
        <f t="shared" ref="AF169:AF173" si="89">(R169-G169)/G169</f>
        <v>-0.54211081293134034</v>
      </c>
      <c r="AG169" s="132">
        <f t="shared" ref="AG169:AG173" si="90">(S169-H169)/H169</f>
        <v>5.1891518886830267E-2</v>
      </c>
      <c r="AH169" s="132">
        <f t="shared" ref="AH169:AH173" si="91">(T169-I169)/I169</f>
        <v>4.1307375470412182E-2</v>
      </c>
      <c r="AI169" s="132">
        <f t="shared" ref="AI169:AI173" si="92">(U169-J169)/J169</f>
        <v>9.0970721786249042E-2</v>
      </c>
      <c r="AJ169" s="132">
        <f t="shared" ref="AJ169:AJ173" si="93">(V169-K169)/K169</f>
        <v>3.6245041301419922E-2</v>
      </c>
      <c r="AK169" s="132">
        <f t="shared" ref="AK169" si="94">(W169-L169)/L169</f>
        <v>6.9035563027861735E-2</v>
      </c>
      <c r="AL169" s="132">
        <f t="shared" ref="AL169" si="95">(X169-M169)/M169</f>
        <v>7.8887075432354931E-2</v>
      </c>
      <c r="AM169" s="132">
        <f>(Y169-B169)/B169</f>
        <v>-7.7683900540767944E-2</v>
      </c>
      <c r="AN169" s="154">
        <f>(Z169-C169)/C169</f>
        <v>1.1418461683842482E-2</v>
      </c>
      <c r="AO169" s="133">
        <f>(AA169-D169)/D169</f>
        <v>4.1940119005256592E-2</v>
      </c>
    </row>
    <row r="170" spans="1:41" x14ac:dyDescent="0.35">
      <c r="A170" s="172" t="s">
        <v>41</v>
      </c>
      <c r="B170" s="196">
        <v>0</v>
      </c>
      <c r="C170" s="196">
        <v>0</v>
      </c>
      <c r="D170" s="126">
        <v>0</v>
      </c>
      <c r="E170" s="126">
        <v>0</v>
      </c>
      <c r="F170" s="126">
        <v>0</v>
      </c>
      <c r="G170" s="126">
        <v>0</v>
      </c>
      <c r="H170" s="126">
        <v>0</v>
      </c>
      <c r="I170" s="126">
        <v>0</v>
      </c>
      <c r="J170" s="126">
        <v>0</v>
      </c>
      <c r="K170" s="126">
        <v>0</v>
      </c>
      <c r="L170" s="126">
        <v>0</v>
      </c>
      <c r="M170" s="126">
        <v>0</v>
      </c>
      <c r="N170" s="126">
        <f>((B169*B170)+(C169*C170)+(D169*D170)+(E169*E170)+(F169*F170)+(G169*G170)+(H169*H170)+(I169*I170)+(J169*J170)+(K169*K170)+(L169*L170)+(M169*M170))/SUM(B169:M169)</f>
        <v>0</v>
      </c>
      <c r="O170" s="154">
        <v>0.29848408264003679</v>
      </c>
      <c r="P170" s="154">
        <v>0.71179644140522846</v>
      </c>
      <c r="Q170" s="154">
        <v>0.56810424296783513</v>
      </c>
      <c r="R170" s="154">
        <v>0.48806548431105046</v>
      </c>
      <c r="S170" s="154">
        <v>0.48387589584597068</v>
      </c>
      <c r="T170" s="154">
        <v>0.46244652495186062</v>
      </c>
      <c r="U170" s="154">
        <v>0.45885508639381273</v>
      </c>
      <c r="V170" s="154">
        <v>0.48686965470740623</v>
      </c>
      <c r="W170" s="154">
        <v>0.54346592874437916</v>
      </c>
      <c r="X170" s="154">
        <v>0.5706493469307895</v>
      </c>
      <c r="Y170" s="154">
        <v>0.53383190713983664</v>
      </c>
      <c r="Z170" s="154">
        <v>0.51667220330537333</v>
      </c>
      <c r="AA170" s="154">
        <v>0.50759560431959472</v>
      </c>
      <c r="AB170" s="132">
        <f>((O169*O170)+(P169*P170)+(Q169*Q170)+(R169*R170)+(S169*S170)+(T169*T170)+(U169*U170)+(V169*V170)+(W169*W170)+(X169*X170)+(Y169*Y170)+(Z169*Z170)+(AA169*AA170))/SUM(O169:AA169)</f>
        <v>0.49779949616050018</v>
      </c>
      <c r="AC170" s="132" t="s">
        <v>56</v>
      </c>
      <c r="AD170" s="132" t="s">
        <v>56</v>
      </c>
      <c r="AE170" s="132" t="s">
        <v>56</v>
      </c>
      <c r="AF170" s="132" t="s">
        <v>56</v>
      </c>
      <c r="AG170" s="132" t="s">
        <v>56</v>
      </c>
      <c r="AH170" s="132" t="s">
        <v>56</v>
      </c>
      <c r="AI170" s="132" t="s">
        <v>56</v>
      </c>
      <c r="AJ170" s="132" t="s">
        <v>56</v>
      </c>
      <c r="AK170" s="132" t="s">
        <v>56</v>
      </c>
      <c r="AL170" s="132" t="s">
        <v>56</v>
      </c>
      <c r="AM170" s="132" t="s">
        <v>56</v>
      </c>
      <c r="AN170" s="132" t="s">
        <v>56</v>
      </c>
      <c r="AO170" s="133" t="s">
        <v>56</v>
      </c>
    </row>
    <row r="171" spans="1:41" x14ac:dyDescent="0.35">
      <c r="A171" s="172" t="s">
        <v>29</v>
      </c>
      <c r="B171" s="195">
        <v>16808</v>
      </c>
      <c r="C171" s="195">
        <v>14392</v>
      </c>
      <c r="D171" s="174">
        <v>15780</v>
      </c>
      <c r="E171" s="174">
        <v>14898</v>
      </c>
      <c r="F171" s="174">
        <v>15590</v>
      </c>
      <c r="G171" s="174">
        <v>13832</v>
      </c>
      <c r="H171" s="174">
        <v>14890</v>
      </c>
      <c r="I171" s="174">
        <v>13705</v>
      </c>
      <c r="J171" s="174">
        <v>15072</v>
      </c>
      <c r="K171" s="174">
        <v>16872</v>
      </c>
      <c r="L171" s="174">
        <v>16138</v>
      </c>
      <c r="M171" s="174">
        <v>13740</v>
      </c>
      <c r="N171" s="174">
        <f t="shared" si="84"/>
        <v>15143.083333333334</v>
      </c>
      <c r="O171" s="174">
        <v>10283</v>
      </c>
      <c r="P171" s="174">
        <v>2038</v>
      </c>
      <c r="Q171" s="174">
        <v>2007</v>
      </c>
      <c r="R171" s="174">
        <v>2695</v>
      </c>
      <c r="S171" s="174">
        <v>8090</v>
      </c>
      <c r="T171" s="174">
        <v>7539</v>
      </c>
      <c r="U171" s="174">
        <v>9562</v>
      </c>
      <c r="V171" s="174">
        <v>8253</v>
      </c>
      <c r="W171" s="174">
        <v>7396</v>
      </c>
      <c r="X171" s="174">
        <v>7168</v>
      </c>
      <c r="Y171" s="174">
        <v>12444</v>
      </c>
      <c r="Z171" s="174">
        <v>11911</v>
      </c>
      <c r="AA171" s="174">
        <v>14197</v>
      </c>
      <c r="AB171" s="176">
        <f t="shared" si="85"/>
        <v>7967.9230769230771</v>
      </c>
      <c r="AC171" s="132">
        <f>(O171-D171)/D171</f>
        <v>-0.34835234474017746</v>
      </c>
      <c r="AD171" s="132">
        <f t="shared" si="87"/>
        <v>-0.86320311451201504</v>
      </c>
      <c r="AE171" s="132">
        <f t="shared" si="88"/>
        <v>-0.87126363053239253</v>
      </c>
      <c r="AF171" s="132">
        <f t="shared" si="89"/>
        <v>-0.80516194331983804</v>
      </c>
      <c r="AG171" s="132">
        <f t="shared" si="90"/>
        <v>-0.45668233713901946</v>
      </c>
      <c r="AH171" s="132">
        <f t="shared" si="91"/>
        <v>-0.44990879241152865</v>
      </c>
      <c r="AI171" s="132">
        <f t="shared" si="92"/>
        <v>-0.36557855626326963</v>
      </c>
      <c r="AJ171" s="132">
        <f t="shared" si="93"/>
        <v>-0.51084637268847799</v>
      </c>
      <c r="AK171" s="132">
        <f t="shared" ref="AK171" si="96">(W171-L171)/L171</f>
        <v>-0.54170281323584091</v>
      </c>
      <c r="AL171" s="132">
        <f t="shared" ref="AL171" si="97">(X171-M171)/M171</f>
        <v>-0.47831149927219796</v>
      </c>
      <c r="AM171" s="132">
        <f>(Y171-B171)/B171</f>
        <v>-0.25963826749167063</v>
      </c>
      <c r="AN171" s="132">
        <f>(Z171-C171)/C171</f>
        <v>-0.17238743746525848</v>
      </c>
      <c r="AO171" s="133">
        <f>(AA171-D171)/D171</f>
        <v>-0.10031685678073511</v>
      </c>
    </row>
    <row r="172" spans="1:41" x14ac:dyDescent="0.35">
      <c r="A172" s="172" t="s">
        <v>42</v>
      </c>
      <c r="B172" s="196">
        <v>0</v>
      </c>
      <c r="C172" s="196">
        <v>0</v>
      </c>
      <c r="D172" s="126">
        <v>0</v>
      </c>
      <c r="E172" s="126">
        <v>0</v>
      </c>
      <c r="F172" s="126">
        <v>0</v>
      </c>
      <c r="G172" s="126">
        <v>0</v>
      </c>
      <c r="H172" s="126">
        <v>0</v>
      </c>
      <c r="I172" s="126">
        <v>0</v>
      </c>
      <c r="J172" s="126">
        <v>0</v>
      </c>
      <c r="K172" s="126">
        <v>0</v>
      </c>
      <c r="L172" s="126">
        <v>0</v>
      </c>
      <c r="M172" s="126">
        <v>0</v>
      </c>
      <c r="N172" s="126">
        <f>((B171*B172)+(C171*C172)+(D171*D172)+(E171*E172)+(F171*F172)+(G171*G172)+(H171*H172)+(I171*I172)+(J171*J172)+(K171*K172)+(L171*L172)+(M171*M172))/SUM(B171:M171)</f>
        <v>0</v>
      </c>
      <c r="O172" s="154">
        <v>3.0827579500145873E-2</v>
      </c>
      <c r="P172" s="132">
        <v>0.23356231599607458</v>
      </c>
      <c r="Q172" s="132">
        <v>0.13951170901843549</v>
      </c>
      <c r="R172" s="132">
        <v>0.14805194805194805</v>
      </c>
      <c r="S172" s="132">
        <v>0.10160692212608158</v>
      </c>
      <c r="T172" s="154">
        <v>7.2953972675421142E-2</v>
      </c>
      <c r="U172" s="154">
        <v>8.6069859861953563E-2</v>
      </c>
      <c r="V172" s="154">
        <v>5.8403004967890464E-2</v>
      </c>
      <c r="W172" s="154">
        <v>9.1400757166035698E-2</v>
      </c>
      <c r="X172" s="132">
        <v>0.10184151785714286</v>
      </c>
      <c r="Y172" s="132">
        <v>0.44045323047251689</v>
      </c>
      <c r="Z172" s="132">
        <v>0.45269079002602636</v>
      </c>
      <c r="AA172" s="132">
        <v>0.41896175248291895</v>
      </c>
      <c r="AB172" s="132">
        <f>((O171*O172)+(P171*P172)+(Q171*Q172)+(R171*R172)+(S171*S172)+(T171*T172)+(U171*U172)+(V171*V172)+(W171*W172)+(X171*X172)+(Y171*Y172)+(Z171*Z172)+(AA171*AA172))/SUM(O171:AA171)</f>
        <v>0.2160200032823919</v>
      </c>
      <c r="AC172" s="132" t="s">
        <v>56</v>
      </c>
      <c r="AD172" s="132" t="s">
        <v>56</v>
      </c>
      <c r="AE172" s="132" t="s">
        <v>56</v>
      </c>
      <c r="AF172" s="132" t="s">
        <v>56</v>
      </c>
      <c r="AG172" s="132" t="s">
        <v>56</v>
      </c>
      <c r="AH172" s="132" t="s">
        <v>56</v>
      </c>
      <c r="AI172" s="132" t="s">
        <v>56</v>
      </c>
      <c r="AJ172" s="132" t="s">
        <v>56</v>
      </c>
      <c r="AK172" s="132" t="s">
        <v>56</v>
      </c>
      <c r="AL172" s="132" t="s">
        <v>56</v>
      </c>
      <c r="AM172" s="132" t="s">
        <v>56</v>
      </c>
      <c r="AN172" s="132" t="s">
        <v>56</v>
      </c>
      <c r="AO172" s="133" t="s">
        <v>56</v>
      </c>
    </row>
    <row r="173" spans="1:41" x14ac:dyDescent="0.35">
      <c r="A173" s="249" t="s">
        <v>31</v>
      </c>
      <c r="B173" s="262">
        <v>56912</v>
      </c>
      <c r="C173" s="262">
        <v>48787</v>
      </c>
      <c r="D173" s="251">
        <v>54601</v>
      </c>
      <c r="E173" s="251">
        <v>57199</v>
      </c>
      <c r="F173" s="251">
        <v>56205</v>
      </c>
      <c r="G173" s="251">
        <v>51663</v>
      </c>
      <c r="H173" s="251">
        <v>54260</v>
      </c>
      <c r="I173" s="251">
        <v>50723</v>
      </c>
      <c r="J173" s="251">
        <v>51360</v>
      </c>
      <c r="K173" s="251">
        <v>57757</v>
      </c>
      <c r="L173" s="251">
        <v>53858</v>
      </c>
      <c r="M173" s="251">
        <v>49505</v>
      </c>
      <c r="N173" s="251">
        <f t="shared" si="84"/>
        <v>53569.166666666664</v>
      </c>
      <c r="O173" s="251">
        <v>50268</v>
      </c>
      <c r="P173" s="251">
        <v>20267</v>
      </c>
      <c r="Q173" s="251">
        <v>18452</v>
      </c>
      <c r="R173" s="251">
        <v>22389</v>
      </c>
      <c r="S173" s="251">
        <v>47339</v>
      </c>
      <c r="T173" s="251">
        <v>46205</v>
      </c>
      <c r="U173" s="251">
        <v>50234</v>
      </c>
      <c r="V173" s="251">
        <v>56011</v>
      </c>
      <c r="W173" s="251">
        <v>49078</v>
      </c>
      <c r="X173" s="251">
        <v>44724</v>
      </c>
      <c r="Y173" s="251">
        <v>43910</v>
      </c>
      <c r="Z173" s="251">
        <v>42529</v>
      </c>
      <c r="AA173" s="251">
        <v>51176</v>
      </c>
      <c r="AB173" s="252">
        <f t="shared" si="85"/>
        <v>41737.076923076922</v>
      </c>
      <c r="AC173" s="179">
        <f>(O173-D173)/D173</f>
        <v>-7.9357520924525193E-2</v>
      </c>
      <c r="AD173" s="179">
        <f t="shared" si="87"/>
        <v>-0.64567562369971498</v>
      </c>
      <c r="AE173" s="179">
        <f t="shared" si="88"/>
        <v>-0.67170180588915573</v>
      </c>
      <c r="AF173" s="179">
        <f t="shared" si="89"/>
        <v>-0.5666337611056268</v>
      </c>
      <c r="AG173" s="179">
        <f t="shared" si="90"/>
        <v>-0.12755252488020641</v>
      </c>
      <c r="AH173" s="179">
        <f t="shared" si="91"/>
        <v>-8.907201861088658E-2</v>
      </c>
      <c r="AI173" s="179">
        <f t="shared" si="92"/>
        <v>-2.192367601246106E-2</v>
      </c>
      <c r="AJ173" s="179">
        <f t="shared" si="93"/>
        <v>-3.0230101978980902E-2</v>
      </c>
      <c r="AK173" s="179">
        <f t="shared" ref="AK173" si="98">(W173-L173)/L173</f>
        <v>-8.8751903152734971E-2</v>
      </c>
      <c r="AL173" s="179">
        <f t="shared" ref="AL173" si="99">(X173-M173)/M173</f>
        <v>-9.6576103423896581E-2</v>
      </c>
      <c r="AM173" s="179">
        <f>(Y173-B173)/B173</f>
        <v>-0.2284579701996064</v>
      </c>
      <c r="AN173" s="179">
        <f>(Z173-C173)/C173</f>
        <v>-0.12827187570459345</v>
      </c>
      <c r="AO173" s="253">
        <f>(AA173-D173)/D173</f>
        <v>-6.2727788868335743E-2</v>
      </c>
    </row>
    <row r="174" spans="1:41" ht="17.25" customHeight="1" x14ac:dyDescent="0.35">
      <c r="A174" s="59" t="s">
        <v>32</v>
      </c>
      <c r="B174" s="59"/>
      <c r="C174" s="59"/>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row>
    <row r="175" spans="1:41" ht="12" customHeight="1" x14ac:dyDescent="0.35">
      <c r="A175" s="89" t="s">
        <v>38</v>
      </c>
      <c r="B175" s="89"/>
      <c r="C175" s="89"/>
      <c r="D175" s="30"/>
      <c r="E175" s="30"/>
      <c r="F175" s="30"/>
      <c r="G175" s="30"/>
      <c r="H175" s="30"/>
      <c r="I175" s="30"/>
      <c r="J175" s="30"/>
      <c r="K175" s="30"/>
      <c r="L175" s="30"/>
      <c r="M175" s="30"/>
      <c r="N175" s="64"/>
      <c r="O175" s="30"/>
      <c r="P175" s="30"/>
      <c r="Q175" s="30"/>
      <c r="R175" s="30"/>
      <c r="S175" s="30"/>
      <c r="T175" s="30"/>
      <c r="U175" s="30"/>
      <c r="V175" s="30"/>
      <c r="W175" s="30"/>
      <c r="X175" s="30"/>
      <c r="Y175" s="30"/>
      <c r="Z175" s="30"/>
      <c r="AA175" s="30"/>
      <c r="AB175" s="30"/>
      <c r="AC175" s="30"/>
      <c r="AD175" s="30"/>
      <c r="AE175" s="64"/>
      <c r="AF175" s="170"/>
      <c r="AG175" s="170"/>
      <c r="AH175" s="170"/>
      <c r="AI175" s="170"/>
      <c r="AJ175" s="170"/>
      <c r="AK175" s="170"/>
      <c r="AL175" s="170"/>
      <c r="AM175" s="170"/>
      <c r="AN175" s="170"/>
      <c r="AO175" s="170"/>
    </row>
    <row r="176" spans="1:41" ht="12" customHeight="1" x14ac:dyDescent="0.35">
      <c r="A176" s="89" t="s">
        <v>33</v>
      </c>
      <c r="B176" s="89"/>
      <c r="C176" s="89"/>
      <c r="D176" s="30"/>
      <c r="E176" s="30"/>
      <c r="F176" s="30"/>
      <c r="G176" s="30"/>
      <c r="H176" s="30"/>
      <c r="I176" s="30"/>
      <c r="J176" s="30"/>
      <c r="K176" s="30"/>
      <c r="L176" s="30"/>
      <c r="M176" s="30"/>
      <c r="N176" s="64"/>
      <c r="O176" s="30"/>
      <c r="P176" s="30"/>
      <c r="Q176" s="30"/>
      <c r="R176" s="30"/>
      <c r="S176" s="30"/>
      <c r="T176" s="30"/>
      <c r="U176" s="30"/>
      <c r="V176" s="30"/>
      <c r="W176" s="30"/>
      <c r="X176" s="30"/>
      <c r="Y176" s="30"/>
      <c r="Z176" s="30"/>
      <c r="AA176" s="30"/>
      <c r="AB176" s="30"/>
      <c r="AC176" s="30"/>
      <c r="AD176" s="30"/>
      <c r="AE176" s="64"/>
      <c r="AF176" s="170"/>
      <c r="AG176" s="170"/>
      <c r="AH176" s="170"/>
      <c r="AI176" s="170"/>
      <c r="AJ176" s="170"/>
      <c r="AK176" s="170"/>
      <c r="AL176" s="170"/>
      <c r="AM176" s="170"/>
      <c r="AN176" s="170"/>
      <c r="AO176" s="170"/>
    </row>
    <row r="177" spans="1:41" ht="12" customHeight="1" x14ac:dyDescent="0.35">
      <c r="A177" s="73" t="s">
        <v>241</v>
      </c>
      <c r="B177" s="89"/>
      <c r="C177" s="89"/>
      <c r="D177" s="30"/>
      <c r="E177" s="30"/>
      <c r="F177" s="30"/>
      <c r="G177" s="30"/>
      <c r="H177" s="30"/>
      <c r="I177" s="30"/>
      <c r="J177" s="30"/>
      <c r="K177" s="30"/>
      <c r="L177" s="30"/>
      <c r="M177" s="30"/>
      <c r="N177" s="64"/>
      <c r="O177" s="30"/>
      <c r="P177" s="30"/>
      <c r="Q177" s="30"/>
      <c r="R177" s="30"/>
      <c r="S177" s="30"/>
      <c r="T177" s="30"/>
      <c r="U177" s="30"/>
      <c r="V177" s="30"/>
      <c r="W177" s="30"/>
      <c r="X177" s="30"/>
      <c r="Y177" s="30"/>
      <c r="Z177" s="30"/>
      <c r="AA177" s="30"/>
      <c r="AB177" s="30"/>
      <c r="AC177" s="30"/>
      <c r="AD177" s="30"/>
      <c r="AE177" s="64"/>
      <c r="AF177" s="170"/>
      <c r="AG177" s="170"/>
      <c r="AH177" s="170"/>
      <c r="AI177" s="170"/>
      <c r="AJ177" s="170"/>
      <c r="AK177" s="170"/>
      <c r="AL177" s="170"/>
      <c r="AM177" s="170"/>
      <c r="AN177" s="170"/>
      <c r="AO177" s="170"/>
    </row>
    <row r="178" spans="1:41" ht="12" customHeight="1" x14ac:dyDescent="0.35">
      <c r="A178" s="73" t="s">
        <v>51</v>
      </c>
      <c r="B178" s="89"/>
      <c r="C178" s="89"/>
      <c r="D178" s="30"/>
      <c r="E178" s="30"/>
      <c r="F178" s="30"/>
      <c r="G178" s="30"/>
      <c r="H178" s="30"/>
      <c r="I178" s="30"/>
      <c r="J178" s="30"/>
      <c r="K178" s="30"/>
      <c r="L178" s="30"/>
      <c r="M178" s="30"/>
      <c r="N178" s="64"/>
      <c r="O178" s="30"/>
      <c r="P178" s="30"/>
      <c r="Q178" s="30"/>
      <c r="R178" s="30"/>
      <c r="S178" s="30"/>
      <c r="T178" s="30"/>
      <c r="U178" s="30"/>
      <c r="V178" s="30"/>
      <c r="W178" s="30"/>
      <c r="X178" s="30"/>
      <c r="Y178" s="30"/>
      <c r="Z178" s="30"/>
      <c r="AA178" s="30"/>
      <c r="AB178" s="30"/>
      <c r="AC178" s="30"/>
      <c r="AD178" s="30"/>
      <c r="AE178" s="64"/>
      <c r="AF178" s="170"/>
      <c r="AG178" s="170"/>
      <c r="AH178" s="170"/>
      <c r="AI178" s="170"/>
      <c r="AJ178" s="170"/>
      <c r="AK178" s="170"/>
      <c r="AL178" s="170"/>
      <c r="AM178" s="170"/>
      <c r="AN178" s="170"/>
      <c r="AO178" s="170"/>
    </row>
    <row r="179" spans="1:41" ht="12" customHeight="1" x14ac:dyDescent="0.35">
      <c r="A179" s="285" t="s">
        <v>136</v>
      </c>
      <c r="B179" s="285"/>
      <c r="C179" s="285"/>
      <c r="D179" s="285"/>
      <c r="E179" s="181"/>
      <c r="F179" s="181"/>
      <c r="G179" s="181"/>
      <c r="H179" s="182"/>
      <c r="I179" s="182"/>
      <c r="J179" s="182"/>
      <c r="K179" s="182"/>
      <c r="L179" s="182"/>
      <c r="M179" s="182"/>
      <c r="N179" s="63"/>
      <c r="O179" s="182"/>
      <c r="P179" s="182"/>
      <c r="Q179" s="182"/>
      <c r="R179" s="182"/>
      <c r="S179" s="182"/>
      <c r="T179" s="182"/>
      <c r="U179" s="182"/>
      <c r="V179" s="182"/>
      <c r="W179" s="182"/>
      <c r="X179" s="182"/>
      <c r="Y179" s="182"/>
      <c r="Z179" s="182"/>
      <c r="AA179" s="182"/>
      <c r="AB179" s="182"/>
      <c r="AC179" s="182"/>
      <c r="AD179" s="182"/>
      <c r="AE179" s="64"/>
      <c r="AF179" s="183"/>
      <c r="AG179" s="183"/>
      <c r="AH179" s="183"/>
      <c r="AI179" s="183"/>
      <c r="AJ179" s="183"/>
      <c r="AK179" s="183"/>
      <c r="AL179" s="183"/>
      <c r="AM179" s="183"/>
      <c r="AN179" s="183"/>
      <c r="AO179" s="183"/>
    </row>
    <row r="180" spans="1:41" ht="12" customHeight="1" x14ac:dyDescent="0.35">
      <c r="A180" s="89" t="s">
        <v>57</v>
      </c>
      <c r="B180" s="89"/>
      <c r="C180" s="89"/>
      <c r="D180" s="30"/>
      <c r="E180" s="30"/>
      <c r="F180" s="30"/>
      <c r="G180" s="30"/>
      <c r="H180" s="30"/>
      <c r="I180" s="30"/>
      <c r="J180" s="30"/>
      <c r="K180" s="30"/>
      <c r="L180" s="30"/>
      <c r="M180" s="30"/>
      <c r="N180" s="64"/>
      <c r="O180" s="30"/>
      <c r="P180" s="30"/>
      <c r="Q180" s="30"/>
      <c r="R180" s="30"/>
      <c r="S180" s="30"/>
      <c r="T180" s="30"/>
      <c r="U180" s="30"/>
      <c r="V180" s="30"/>
      <c r="W180" s="30"/>
      <c r="X180" s="30"/>
      <c r="Y180" s="30"/>
      <c r="Z180" s="30"/>
      <c r="AA180" s="30"/>
      <c r="AB180" s="30"/>
      <c r="AC180" s="30"/>
      <c r="AD180" s="30"/>
      <c r="AE180" s="64"/>
      <c r="AF180" s="170"/>
      <c r="AG180" s="170"/>
      <c r="AH180" s="170"/>
      <c r="AI180" s="170"/>
      <c r="AJ180" s="170"/>
      <c r="AK180" s="170"/>
      <c r="AL180" s="170"/>
      <c r="AM180" s="170"/>
      <c r="AN180" s="170"/>
      <c r="AO180" s="170"/>
    </row>
    <row r="181" spans="1:41" ht="12" customHeight="1" x14ac:dyDescent="0.35">
      <c r="A181" s="89" t="s">
        <v>242</v>
      </c>
      <c r="B181" s="73"/>
      <c r="C181" s="73"/>
      <c r="D181" s="35"/>
      <c r="E181" s="35"/>
      <c r="F181" s="35"/>
      <c r="G181" s="35"/>
      <c r="H181" s="35"/>
      <c r="I181" s="35"/>
      <c r="J181" s="35"/>
      <c r="K181" s="35"/>
      <c r="L181" s="35"/>
      <c r="M181" s="35"/>
      <c r="N181" s="80"/>
      <c r="O181" s="35"/>
      <c r="P181" s="35"/>
      <c r="Q181" s="35"/>
      <c r="R181" s="35"/>
      <c r="S181" s="35"/>
      <c r="T181" s="35"/>
      <c r="U181" s="35"/>
      <c r="V181" s="35"/>
      <c r="W181" s="35"/>
      <c r="X181" s="35"/>
      <c r="Y181" s="81"/>
      <c r="Z181" s="36"/>
      <c r="AA181" s="36"/>
      <c r="AB181" s="36"/>
      <c r="AC181" s="36"/>
      <c r="AD181" s="36"/>
      <c r="AE181" s="36"/>
      <c r="AF181" s="36"/>
      <c r="AG181" s="36"/>
      <c r="AH181" s="36"/>
      <c r="AI181" s="36"/>
      <c r="AJ181" s="36"/>
      <c r="AK181" s="222"/>
      <c r="AL181" s="222"/>
      <c r="AM181" s="222"/>
      <c r="AN181" s="222"/>
      <c r="AO181" s="222"/>
    </row>
    <row r="182" spans="1:41" ht="12" customHeight="1" x14ac:dyDescent="0.35">
      <c r="A182" s="89" t="s">
        <v>55</v>
      </c>
      <c r="B182" s="89"/>
      <c r="C182" s="89"/>
      <c r="D182" s="30"/>
      <c r="E182" s="30"/>
      <c r="F182" s="30"/>
      <c r="G182" s="30"/>
      <c r="H182" s="30"/>
      <c r="I182" s="30"/>
      <c r="J182" s="30"/>
      <c r="K182" s="30"/>
      <c r="L182" s="30"/>
      <c r="M182" s="30"/>
      <c r="N182" s="64"/>
      <c r="O182" s="30"/>
      <c r="P182" s="30"/>
      <c r="Q182" s="30"/>
      <c r="R182" s="30"/>
      <c r="S182" s="30"/>
      <c r="T182" s="30"/>
      <c r="U182" s="30"/>
      <c r="V182" s="30"/>
      <c r="W182" s="30"/>
      <c r="X182" s="30"/>
      <c r="Y182" s="30"/>
      <c r="Z182" s="30"/>
      <c r="AA182" s="30"/>
      <c r="AB182" s="30"/>
      <c r="AC182" s="30"/>
      <c r="AD182" s="30"/>
      <c r="AE182" s="64"/>
      <c r="AF182" s="170"/>
      <c r="AG182" s="170"/>
      <c r="AH182" s="170"/>
      <c r="AI182" s="170"/>
      <c r="AJ182" s="170"/>
      <c r="AK182" s="170"/>
      <c r="AL182" s="170"/>
      <c r="AM182" s="170"/>
      <c r="AN182" s="170"/>
      <c r="AO182" s="170"/>
    </row>
    <row r="183" spans="1:41" ht="12" customHeight="1" x14ac:dyDescent="0.35">
      <c r="A183" s="89" t="s">
        <v>243</v>
      </c>
      <c r="B183" s="89"/>
      <c r="C183" s="89"/>
      <c r="D183" s="30"/>
      <c r="E183" s="30"/>
      <c r="F183" s="30"/>
      <c r="G183" s="30"/>
      <c r="H183" s="30"/>
      <c r="I183" s="30"/>
      <c r="J183" s="30"/>
      <c r="K183" s="30"/>
      <c r="L183" s="30"/>
      <c r="M183" s="30"/>
      <c r="N183" s="63"/>
      <c r="O183" s="30"/>
      <c r="P183" s="30"/>
      <c r="Q183" s="30"/>
      <c r="R183" s="30"/>
      <c r="S183" s="30"/>
      <c r="T183" s="30"/>
      <c r="U183" s="30"/>
      <c r="V183" s="30"/>
      <c r="W183" s="30"/>
      <c r="X183" s="30"/>
      <c r="Y183" s="30"/>
      <c r="Z183" s="30"/>
      <c r="AA183" s="30"/>
      <c r="AB183" s="30"/>
      <c r="AC183" s="30"/>
      <c r="AD183" s="30"/>
      <c r="AE183" s="64"/>
      <c r="AF183" s="31"/>
      <c r="AG183" s="31"/>
      <c r="AH183" s="31"/>
      <c r="AI183" s="31"/>
      <c r="AJ183" s="31"/>
      <c r="AK183" s="31"/>
      <c r="AL183" s="31"/>
      <c r="AM183" s="31"/>
      <c r="AN183" s="31"/>
      <c r="AO183" s="31"/>
    </row>
    <row r="184" spans="1:41" ht="12" customHeight="1" x14ac:dyDescent="0.35">
      <c r="A184" s="59" t="s">
        <v>35</v>
      </c>
      <c r="B184" s="89"/>
      <c r="C184" s="89"/>
      <c r="D184" s="30"/>
      <c r="E184" s="30"/>
      <c r="F184" s="30"/>
      <c r="G184" s="30"/>
      <c r="H184" s="30"/>
      <c r="I184" s="30"/>
      <c r="J184" s="30"/>
      <c r="K184" s="30"/>
      <c r="L184" s="30"/>
      <c r="M184" s="30"/>
      <c r="N184" s="63"/>
      <c r="O184" s="30"/>
      <c r="P184" s="30"/>
      <c r="Q184" s="30"/>
      <c r="R184" s="30"/>
      <c r="S184" s="30"/>
      <c r="T184" s="30"/>
      <c r="U184" s="30"/>
      <c r="V184" s="30"/>
      <c r="W184" s="30"/>
      <c r="X184" s="30"/>
      <c r="Y184" s="30"/>
      <c r="Z184" s="30"/>
      <c r="AA184" s="30"/>
      <c r="AB184" s="30"/>
      <c r="AC184" s="30"/>
      <c r="AD184" s="30"/>
      <c r="AE184" s="64"/>
      <c r="AF184" s="31"/>
      <c r="AG184" s="31"/>
      <c r="AH184" s="31"/>
      <c r="AI184" s="31"/>
      <c r="AJ184" s="31"/>
      <c r="AK184" s="31"/>
      <c r="AL184" s="31"/>
      <c r="AM184" s="31"/>
      <c r="AN184" s="31"/>
      <c r="AO184" s="31"/>
    </row>
    <row r="185" spans="1:41" ht="30" customHeight="1" x14ac:dyDescent="0.35">
      <c r="A185" s="66" t="s">
        <v>244</v>
      </c>
      <c r="B185" s="89"/>
      <c r="C185" s="89"/>
      <c r="D185" s="30"/>
      <c r="E185" s="30"/>
      <c r="F185" s="30"/>
      <c r="G185" s="30"/>
      <c r="H185" s="30"/>
      <c r="I185" s="30"/>
      <c r="J185" s="30"/>
      <c r="K185" s="30"/>
      <c r="L185" s="30"/>
      <c r="M185" s="30"/>
      <c r="N185" s="63"/>
      <c r="O185" s="30"/>
      <c r="P185" s="30"/>
      <c r="Q185" s="30"/>
      <c r="R185" s="30"/>
      <c r="S185" s="30"/>
      <c r="T185" s="30"/>
      <c r="U185" s="30"/>
      <c r="V185" s="30"/>
      <c r="W185" s="30"/>
      <c r="X185" s="30"/>
      <c r="Y185" s="30"/>
      <c r="Z185" s="30"/>
      <c r="AA185" s="30"/>
      <c r="AB185" s="30"/>
      <c r="AC185" s="30"/>
      <c r="AD185" s="30"/>
      <c r="AE185" s="64"/>
      <c r="AF185" s="31"/>
      <c r="AG185" s="31"/>
      <c r="AH185" s="31"/>
      <c r="AI185" s="31"/>
      <c r="AJ185" s="31"/>
      <c r="AK185" s="31"/>
      <c r="AL185" s="31"/>
      <c r="AM185" s="31"/>
      <c r="AN185" s="31"/>
      <c r="AO185" s="31"/>
    </row>
    <row r="186" spans="1:41" ht="20.25" customHeight="1" x14ac:dyDescent="0.35">
      <c r="A186" s="233" t="s">
        <v>222</v>
      </c>
      <c r="B186" s="193"/>
      <c r="C186" s="193"/>
      <c r="D186" s="193"/>
      <c r="E186" s="193"/>
      <c r="F186" s="193"/>
      <c r="G186" s="193"/>
      <c r="H186" s="193"/>
      <c r="I186" s="193"/>
      <c r="J186" s="193"/>
      <c r="K186" s="193"/>
      <c r="L186" s="193"/>
      <c r="M186" s="193"/>
      <c r="N186" s="193"/>
      <c r="O186" s="193"/>
      <c r="P186" s="193"/>
      <c r="Q186" s="193"/>
      <c r="R186" s="193"/>
      <c r="S186" s="193"/>
      <c r="T186" s="193"/>
      <c r="U186" s="193"/>
      <c r="V186" s="193"/>
      <c r="W186" s="193"/>
      <c r="X186" s="193"/>
      <c r="Y186" s="193"/>
      <c r="Z186" s="193"/>
      <c r="AA186" s="193"/>
      <c r="AB186" s="193"/>
      <c r="AC186" s="193"/>
      <c r="AD186" s="193"/>
      <c r="AE186" s="193"/>
      <c r="AF186" s="193"/>
      <c r="AG186" s="193"/>
      <c r="AH186" s="193"/>
      <c r="AI186" s="193"/>
      <c r="AJ186" s="193"/>
      <c r="AK186" s="193"/>
      <c r="AL186" s="193"/>
      <c r="AM186" s="193"/>
      <c r="AN186" s="193"/>
      <c r="AO186" s="193"/>
    </row>
    <row r="187" spans="1:41" x14ac:dyDescent="0.35">
      <c r="A187" s="187"/>
      <c r="B187" s="291" t="s">
        <v>53</v>
      </c>
      <c r="C187" s="291"/>
      <c r="D187" s="291"/>
      <c r="E187" s="291"/>
      <c r="F187" s="291"/>
      <c r="G187" s="291"/>
      <c r="H187" s="291"/>
      <c r="I187" s="291"/>
      <c r="J187" s="291"/>
      <c r="K187" s="291"/>
      <c r="L187" s="291"/>
      <c r="M187" s="291"/>
      <c r="N187" s="292"/>
      <c r="O187" s="293" t="s">
        <v>54</v>
      </c>
      <c r="P187" s="291"/>
      <c r="Q187" s="291"/>
      <c r="R187" s="291"/>
      <c r="S187" s="291"/>
      <c r="T187" s="291"/>
      <c r="U187" s="291"/>
      <c r="V187" s="291"/>
      <c r="W187" s="291"/>
      <c r="X187" s="291"/>
      <c r="Y187" s="291"/>
      <c r="Z187" s="291"/>
      <c r="AA187" s="291"/>
      <c r="AB187" s="292"/>
      <c r="AC187" s="293" t="s">
        <v>60</v>
      </c>
      <c r="AD187" s="291"/>
      <c r="AE187" s="291"/>
      <c r="AF187" s="291"/>
      <c r="AG187" s="291"/>
      <c r="AH187" s="291"/>
      <c r="AI187" s="291"/>
      <c r="AJ187" s="291"/>
      <c r="AK187" s="291"/>
      <c r="AL187" s="291"/>
      <c r="AM187" s="291"/>
      <c r="AN187" s="291"/>
      <c r="AO187" s="291"/>
    </row>
    <row r="188" spans="1:41" ht="44.15" customHeight="1" x14ac:dyDescent="0.35">
      <c r="A188" s="147" t="s">
        <v>28</v>
      </c>
      <c r="B188" s="55" t="s">
        <v>157</v>
      </c>
      <c r="C188" s="55" t="s">
        <v>158</v>
      </c>
      <c r="D188" s="55" t="s">
        <v>159</v>
      </c>
      <c r="E188" s="55" t="s">
        <v>160</v>
      </c>
      <c r="F188" s="55" t="s">
        <v>161</v>
      </c>
      <c r="G188" s="55" t="s">
        <v>162</v>
      </c>
      <c r="H188" s="55" t="s">
        <v>163</v>
      </c>
      <c r="I188" s="55" t="s">
        <v>164</v>
      </c>
      <c r="J188" s="55" t="s">
        <v>165</v>
      </c>
      <c r="K188" s="55" t="s">
        <v>166</v>
      </c>
      <c r="L188" s="55" t="s">
        <v>167</v>
      </c>
      <c r="M188" s="55" t="s">
        <v>168</v>
      </c>
      <c r="N188" s="55" t="s">
        <v>153</v>
      </c>
      <c r="O188" s="55" t="s">
        <v>169</v>
      </c>
      <c r="P188" s="55" t="s">
        <v>170</v>
      </c>
      <c r="Q188" s="55" t="s">
        <v>171</v>
      </c>
      <c r="R188" s="55" t="s">
        <v>172</v>
      </c>
      <c r="S188" s="55" t="s">
        <v>173</v>
      </c>
      <c r="T188" s="55" t="s">
        <v>174</v>
      </c>
      <c r="U188" s="55" t="s">
        <v>175</v>
      </c>
      <c r="V188" s="55" t="s">
        <v>176</v>
      </c>
      <c r="W188" s="55" t="s">
        <v>177</v>
      </c>
      <c r="X188" s="55" t="s">
        <v>178</v>
      </c>
      <c r="Y188" s="55" t="s">
        <v>179</v>
      </c>
      <c r="Z188" s="55" t="s">
        <v>180</v>
      </c>
      <c r="AA188" s="55" t="s">
        <v>181</v>
      </c>
      <c r="AB188" s="55" t="s">
        <v>154</v>
      </c>
      <c r="AC188" s="55" t="s">
        <v>61</v>
      </c>
      <c r="AD188" s="55" t="s">
        <v>62</v>
      </c>
      <c r="AE188" s="55" t="s">
        <v>63</v>
      </c>
      <c r="AF188" s="55" t="s">
        <v>64</v>
      </c>
      <c r="AG188" s="55" t="s">
        <v>65</v>
      </c>
      <c r="AH188" s="55" t="s">
        <v>66</v>
      </c>
      <c r="AI188" s="55" t="s">
        <v>67</v>
      </c>
      <c r="AJ188" s="55" t="s">
        <v>68</v>
      </c>
      <c r="AK188" s="55" t="s">
        <v>69</v>
      </c>
      <c r="AL188" s="55" t="s">
        <v>70</v>
      </c>
      <c r="AM188" s="55" t="s">
        <v>71</v>
      </c>
      <c r="AN188" s="55" t="s">
        <v>72</v>
      </c>
      <c r="AO188" s="143" t="s">
        <v>73</v>
      </c>
    </row>
    <row r="189" spans="1:41" x14ac:dyDescent="0.35">
      <c r="A189" s="172" t="s">
        <v>40</v>
      </c>
      <c r="B189" s="195">
        <v>128552</v>
      </c>
      <c r="C189" s="195">
        <v>104264</v>
      </c>
      <c r="D189" s="174">
        <v>125534</v>
      </c>
      <c r="E189" s="174">
        <v>132858</v>
      </c>
      <c r="F189" s="174">
        <v>136713</v>
      </c>
      <c r="G189" s="174">
        <v>122466</v>
      </c>
      <c r="H189" s="174">
        <v>131257</v>
      </c>
      <c r="I189" s="174">
        <v>123250</v>
      </c>
      <c r="J189" s="174">
        <v>125523</v>
      </c>
      <c r="K189" s="174">
        <v>136116</v>
      </c>
      <c r="L189" s="174">
        <v>122567</v>
      </c>
      <c r="M189" s="174">
        <v>118777</v>
      </c>
      <c r="N189" s="174">
        <f t="shared" ref="N189:N193" si="100">SUM(B189:M189)/12</f>
        <v>125656.41666666667</v>
      </c>
      <c r="O189" s="174">
        <v>119398</v>
      </c>
      <c r="P189" s="174">
        <v>61060</v>
      </c>
      <c r="Q189" s="174">
        <v>48428</v>
      </c>
      <c r="R189" s="174">
        <v>54613</v>
      </c>
      <c r="S189" s="174">
        <v>125879</v>
      </c>
      <c r="T189" s="174">
        <v>116450</v>
      </c>
      <c r="U189" s="174">
        <v>123809</v>
      </c>
      <c r="V189" s="174">
        <v>124572</v>
      </c>
      <c r="W189" s="174">
        <v>115067</v>
      </c>
      <c r="X189" s="174">
        <v>114453</v>
      </c>
      <c r="Y189" s="174">
        <v>111782</v>
      </c>
      <c r="Z189" s="174">
        <v>102333</v>
      </c>
      <c r="AA189" s="174">
        <v>123687</v>
      </c>
      <c r="AB189" s="176">
        <f t="shared" ref="AB189:AB193" si="101">SUM(O189:AA189)/13</f>
        <v>103194.69230769231</v>
      </c>
      <c r="AC189" s="132">
        <f t="shared" ref="AC189" si="102">(O189-D189)/D189</f>
        <v>-4.887918810840091E-2</v>
      </c>
      <c r="AD189" s="132">
        <f t="shared" ref="AD189:AD193" si="103">(P189-E189)/E189</f>
        <v>-0.54041156723720063</v>
      </c>
      <c r="AE189" s="132">
        <f t="shared" ref="AE189:AE193" si="104">(Q189-F189)/F189</f>
        <v>-0.64576887347947887</v>
      </c>
      <c r="AF189" s="132">
        <f t="shared" ref="AF189:AF193" si="105">(R189-G189)/G189</f>
        <v>-0.55405581957441252</v>
      </c>
      <c r="AG189" s="132">
        <f t="shared" ref="AG189:AG193" si="106">(S189-H189)/H189</f>
        <v>-4.0973052865751924E-2</v>
      </c>
      <c r="AH189" s="132">
        <f t="shared" ref="AH189:AH193" si="107">(T189-I189)/I189</f>
        <v>-5.5172413793103448E-2</v>
      </c>
      <c r="AI189" s="154">
        <f t="shared" ref="AI189:AI193" si="108">(U189-J189)/J189</f>
        <v>-1.365486803215347E-2</v>
      </c>
      <c r="AJ189" s="132">
        <f t="shared" ref="AJ189:AJ193" si="109">(V189-K189)/K189</f>
        <v>-8.4810014987216784E-2</v>
      </c>
      <c r="AK189" s="132">
        <f t="shared" ref="AK189" si="110">(W189-L189)/L189</f>
        <v>-6.1191022053244351E-2</v>
      </c>
      <c r="AL189" s="132">
        <f t="shared" ref="AL189" si="111">(X189-M189)/M189</f>
        <v>-3.6404354378372916E-2</v>
      </c>
      <c r="AM189" s="132">
        <f>(Y189-B189)/B189</f>
        <v>-0.1304530462380982</v>
      </c>
      <c r="AN189" s="132">
        <f>(Z189-C189)/C189</f>
        <v>-1.8520294636691477E-2</v>
      </c>
      <c r="AO189" s="155">
        <f>(AA189-D189)/D189</f>
        <v>-1.4713145442668918E-2</v>
      </c>
    </row>
    <row r="190" spans="1:41" x14ac:dyDescent="0.35">
      <c r="A190" s="172" t="s">
        <v>41</v>
      </c>
      <c r="B190" s="196">
        <v>0</v>
      </c>
      <c r="C190" s="196">
        <v>0</v>
      </c>
      <c r="D190" s="126">
        <v>0</v>
      </c>
      <c r="E190" s="126">
        <v>0</v>
      </c>
      <c r="F190" s="126">
        <v>0</v>
      </c>
      <c r="G190" s="126">
        <v>0</v>
      </c>
      <c r="H190" s="126">
        <v>0</v>
      </c>
      <c r="I190" s="126">
        <v>0</v>
      </c>
      <c r="J190" s="126">
        <v>0</v>
      </c>
      <c r="K190" s="126">
        <v>0</v>
      </c>
      <c r="L190" s="126">
        <v>0</v>
      </c>
      <c r="M190" s="126">
        <v>0</v>
      </c>
      <c r="N190" s="126">
        <f>((B189*B190)+(C189*C190)+(D189*D190)+(E189*E190)+(F189*F190)+(G189*G190)+(H189*H190)+(I189*I190)+(J189*J190)+(K189*K190)+(L189*L190)+(M189*M190))/SUM(B189:M189)</f>
        <v>0</v>
      </c>
      <c r="O190" s="154">
        <v>0.23197205983349806</v>
      </c>
      <c r="P190" s="154">
        <v>0.57255158860137567</v>
      </c>
      <c r="Q190" s="154">
        <v>0.46371933592136783</v>
      </c>
      <c r="R190" s="154">
        <v>0.40199219965942173</v>
      </c>
      <c r="S190" s="154">
        <v>0.4036098157754669</v>
      </c>
      <c r="T190" s="154">
        <v>0.38237870330613999</v>
      </c>
      <c r="U190" s="154">
        <v>0.37872044843266645</v>
      </c>
      <c r="V190" s="154">
        <v>0.38431589763349711</v>
      </c>
      <c r="W190" s="154">
        <v>0.43903986373156506</v>
      </c>
      <c r="X190" s="154">
        <v>0.46186644299406743</v>
      </c>
      <c r="Y190" s="154">
        <v>0.43690397380615842</v>
      </c>
      <c r="Z190" s="154">
        <v>0.43548024586399303</v>
      </c>
      <c r="AA190" s="154">
        <v>0.43048178062367104</v>
      </c>
      <c r="AB190" s="132">
        <f>((O189*O190)+(P189*P190)+(Q189*Q190)+(R189*R190)+(S189*S190)+(T189*T190)+(U189*U190)+(V189*V190)+(W189*W190)+(X189*X190)+(Y189*Y190)+(Z189*Z190)+(AA189*AA190))/SUM(O189:AA189)</f>
        <v>0.4078877044212918</v>
      </c>
      <c r="AC190" s="132" t="s">
        <v>56</v>
      </c>
      <c r="AD190" s="132" t="s">
        <v>56</v>
      </c>
      <c r="AE190" s="132" t="s">
        <v>56</v>
      </c>
      <c r="AF190" s="132" t="s">
        <v>56</v>
      </c>
      <c r="AG190" s="132" t="s">
        <v>56</v>
      </c>
      <c r="AH190" s="132" t="s">
        <v>56</v>
      </c>
      <c r="AI190" s="132" t="s">
        <v>56</v>
      </c>
      <c r="AJ190" s="132" t="s">
        <v>56</v>
      </c>
      <c r="AK190" s="132" t="s">
        <v>56</v>
      </c>
      <c r="AL190" s="132" t="s">
        <v>56</v>
      </c>
      <c r="AM190" s="132" t="s">
        <v>56</v>
      </c>
      <c r="AN190" s="132" t="s">
        <v>56</v>
      </c>
      <c r="AO190" s="133" t="s">
        <v>56</v>
      </c>
    </row>
    <row r="191" spans="1:41" x14ac:dyDescent="0.35">
      <c r="A191" s="172" t="s">
        <v>29</v>
      </c>
      <c r="B191" s="195">
        <v>3532</v>
      </c>
      <c r="C191" s="195">
        <v>2685</v>
      </c>
      <c r="D191" s="174">
        <v>3273</v>
      </c>
      <c r="E191" s="174">
        <v>3619</v>
      </c>
      <c r="F191" s="174">
        <v>3790</v>
      </c>
      <c r="G191" s="174">
        <v>3316</v>
      </c>
      <c r="H191" s="174">
        <v>3492</v>
      </c>
      <c r="I191" s="174">
        <v>3048</v>
      </c>
      <c r="J191" s="174">
        <v>3344</v>
      </c>
      <c r="K191" s="174">
        <v>3841</v>
      </c>
      <c r="L191" s="174">
        <v>3508</v>
      </c>
      <c r="M191" s="174">
        <v>2921</v>
      </c>
      <c r="N191" s="174">
        <f t="shared" si="100"/>
        <v>3364.0833333333335</v>
      </c>
      <c r="O191" s="174">
        <v>2151</v>
      </c>
      <c r="P191" s="174">
        <v>370</v>
      </c>
      <c r="Q191" s="174">
        <v>391</v>
      </c>
      <c r="R191" s="174">
        <v>607</v>
      </c>
      <c r="S191" s="174">
        <v>1903</v>
      </c>
      <c r="T191" s="174">
        <v>1858</v>
      </c>
      <c r="U191" s="174">
        <v>2095</v>
      </c>
      <c r="V191" s="174">
        <v>1993</v>
      </c>
      <c r="W191" s="174">
        <v>1651</v>
      </c>
      <c r="X191" s="174">
        <v>1522</v>
      </c>
      <c r="Y191" s="174">
        <v>2977</v>
      </c>
      <c r="Z191" s="174">
        <v>2735</v>
      </c>
      <c r="AA191" s="174">
        <v>3779</v>
      </c>
      <c r="AB191" s="176">
        <f t="shared" si="101"/>
        <v>1848.6153846153845</v>
      </c>
      <c r="AC191" s="132">
        <f>(O191-D191)/D191</f>
        <v>-0.34280476626947753</v>
      </c>
      <c r="AD191" s="132">
        <f t="shared" si="103"/>
        <v>-0.89776181265542965</v>
      </c>
      <c r="AE191" s="132">
        <f t="shared" si="104"/>
        <v>-0.89683377308707124</v>
      </c>
      <c r="AF191" s="132">
        <f t="shared" si="105"/>
        <v>-0.81694813027744273</v>
      </c>
      <c r="AG191" s="132">
        <f t="shared" si="106"/>
        <v>-0.45504009163802978</v>
      </c>
      <c r="AH191" s="132">
        <f t="shared" si="107"/>
        <v>-0.39041994750656167</v>
      </c>
      <c r="AI191" s="132">
        <f t="shared" si="108"/>
        <v>-0.37350478468899523</v>
      </c>
      <c r="AJ191" s="132">
        <f t="shared" si="109"/>
        <v>-0.48112470710752409</v>
      </c>
      <c r="AK191" s="132">
        <f t="shared" ref="AK191" si="112">(W191-L191)/L191</f>
        <v>-0.52936145952109459</v>
      </c>
      <c r="AL191" s="132">
        <f t="shared" ref="AL191" si="113">(X191-M191)/M191</f>
        <v>-0.47894556658678533</v>
      </c>
      <c r="AM191" s="132">
        <f>(Y191-B191)/B191</f>
        <v>-0.1571347678369196</v>
      </c>
      <c r="AN191" s="132">
        <f>(Z191-C191)/C191</f>
        <v>1.86219739292365E-2</v>
      </c>
      <c r="AO191" s="133">
        <f>(AA191-D191)/D191</f>
        <v>0.15459822792545067</v>
      </c>
    </row>
    <row r="192" spans="1:41" x14ac:dyDescent="0.35">
      <c r="A192" s="172" t="s">
        <v>42</v>
      </c>
      <c r="B192" s="196">
        <v>0</v>
      </c>
      <c r="C192" s="196">
        <v>0</v>
      </c>
      <c r="D192" s="126">
        <v>0</v>
      </c>
      <c r="E192" s="126">
        <v>0</v>
      </c>
      <c r="F192" s="126">
        <v>0</v>
      </c>
      <c r="G192" s="126">
        <v>0</v>
      </c>
      <c r="H192" s="126">
        <v>0</v>
      </c>
      <c r="I192" s="126">
        <v>0</v>
      </c>
      <c r="J192" s="126">
        <v>0</v>
      </c>
      <c r="K192" s="126">
        <v>0</v>
      </c>
      <c r="L192" s="126">
        <v>0</v>
      </c>
      <c r="M192" s="126">
        <v>0</v>
      </c>
      <c r="N192" s="126">
        <f>((B191*B192)+(C191*C192)+(D191*D192)+(E191*E192)+(F191*F192)+(G191*G192)+(H191*H192)+(I191*I192)+(J191*J192)+(K191*K192)+(L191*L192)+(M191*M192))/SUM(B191:M191)</f>
        <v>0</v>
      </c>
      <c r="O192" s="154">
        <v>2.417480241748024E-2</v>
      </c>
      <c r="P192" s="132">
        <v>0.21621621621621623</v>
      </c>
      <c r="Q192" s="132">
        <v>0.14322250639386189</v>
      </c>
      <c r="R192" s="132">
        <v>0.17792421746293247</v>
      </c>
      <c r="S192" s="154">
        <v>6.6736731476615865E-2</v>
      </c>
      <c r="T192" s="154">
        <v>6.0818083961248652E-2</v>
      </c>
      <c r="U192" s="154">
        <v>5.1551312649164675E-2</v>
      </c>
      <c r="V192" s="154">
        <v>6.071249372804817E-2</v>
      </c>
      <c r="W192" s="154">
        <v>9.1459721380981227E-2</v>
      </c>
      <c r="X192" s="154">
        <v>9.1984231274638631E-2</v>
      </c>
      <c r="Y192" s="132">
        <v>0.41854215653342292</v>
      </c>
      <c r="Z192" s="132">
        <v>0.47568555758683728</v>
      </c>
      <c r="AA192" s="132">
        <v>0.45885154802857897</v>
      </c>
      <c r="AB192" s="132">
        <f>((O191*O192)+(P191*P192)+(Q191*Q192)+(R191*R192)+(S191*S192)+(T191*T192)+(U191*U192)+(V191*V192)+(W191*W192)+(X191*X192)+(Y191*Y192)+(Z191*Z192)+(AA191*AA192))/SUM(O191:AA191)</f>
        <v>0.22207889480692411</v>
      </c>
      <c r="AC192" s="132" t="s">
        <v>56</v>
      </c>
      <c r="AD192" s="132" t="s">
        <v>56</v>
      </c>
      <c r="AE192" s="132" t="s">
        <v>56</v>
      </c>
      <c r="AF192" s="132" t="s">
        <v>56</v>
      </c>
      <c r="AG192" s="132" t="s">
        <v>56</v>
      </c>
      <c r="AH192" s="132" t="s">
        <v>56</v>
      </c>
      <c r="AI192" s="132" t="s">
        <v>56</v>
      </c>
      <c r="AJ192" s="132" t="s">
        <v>56</v>
      </c>
      <c r="AK192" s="132" t="s">
        <v>56</v>
      </c>
      <c r="AL192" s="132" t="s">
        <v>56</v>
      </c>
      <c r="AM192" s="132" t="s">
        <v>56</v>
      </c>
      <c r="AN192" s="132" t="s">
        <v>56</v>
      </c>
      <c r="AO192" s="133" t="s">
        <v>56</v>
      </c>
    </row>
    <row r="193" spans="1:41" x14ac:dyDescent="0.35">
      <c r="A193" s="249" t="s">
        <v>31</v>
      </c>
      <c r="B193" s="262">
        <v>38073</v>
      </c>
      <c r="C193" s="262">
        <v>32331</v>
      </c>
      <c r="D193" s="251">
        <v>36183</v>
      </c>
      <c r="E193" s="251">
        <v>40199</v>
      </c>
      <c r="F193" s="251">
        <v>40647</v>
      </c>
      <c r="G193" s="251">
        <v>36587</v>
      </c>
      <c r="H193" s="251">
        <v>38736</v>
      </c>
      <c r="I193" s="251">
        <v>35938</v>
      </c>
      <c r="J193" s="251">
        <v>36873</v>
      </c>
      <c r="K193" s="251">
        <v>42173</v>
      </c>
      <c r="L193" s="251">
        <v>37130</v>
      </c>
      <c r="M193" s="251">
        <v>35544</v>
      </c>
      <c r="N193" s="251">
        <f t="shared" si="100"/>
        <v>37534.5</v>
      </c>
      <c r="O193" s="251">
        <v>35540</v>
      </c>
      <c r="P193" s="251">
        <v>14541</v>
      </c>
      <c r="Q193" s="251">
        <v>13101</v>
      </c>
      <c r="R193" s="251">
        <v>15716</v>
      </c>
      <c r="S193" s="251">
        <v>33585</v>
      </c>
      <c r="T193" s="251">
        <v>32330</v>
      </c>
      <c r="U193" s="251">
        <v>34878</v>
      </c>
      <c r="V193" s="251">
        <v>37529</v>
      </c>
      <c r="W193" s="251">
        <v>32108</v>
      </c>
      <c r="X193" s="251">
        <v>30978</v>
      </c>
      <c r="Y193" s="251">
        <v>29542</v>
      </c>
      <c r="Z193" s="251">
        <v>27486</v>
      </c>
      <c r="AA193" s="251">
        <v>33681</v>
      </c>
      <c r="AB193" s="252">
        <f t="shared" si="101"/>
        <v>28539.615384615383</v>
      </c>
      <c r="AC193" s="179">
        <f>(O193-D193)/D193</f>
        <v>-1.7770776331426361E-2</v>
      </c>
      <c r="AD193" s="179">
        <f t="shared" si="103"/>
        <v>-0.63827458394487424</v>
      </c>
      <c r="AE193" s="179">
        <f t="shared" si="104"/>
        <v>-0.67768839028710604</v>
      </c>
      <c r="AF193" s="179">
        <f t="shared" si="105"/>
        <v>-0.57044851996610813</v>
      </c>
      <c r="AG193" s="179">
        <f t="shared" si="106"/>
        <v>-0.13297707558859975</v>
      </c>
      <c r="AH193" s="179">
        <f t="shared" si="107"/>
        <v>-0.10039512493739218</v>
      </c>
      <c r="AI193" s="179">
        <f t="shared" si="108"/>
        <v>-5.4104629403628673E-2</v>
      </c>
      <c r="AJ193" s="179">
        <f t="shared" si="109"/>
        <v>-0.11011784791217129</v>
      </c>
      <c r="AK193" s="179">
        <f t="shared" ref="AK193" si="114">(W193-L193)/L193</f>
        <v>-0.13525451117694587</v>
      </c>
      <c r="AL193" s="179">
        <f t="shared" ref="AL193" si="115">(X193-M193)/M193</f>
        <v>-0.12846049966239029</v>
      </c>
      <c r="AM193" s="179">
        <f>(Y193-B193)/B193</f>
        <v>-0.22406955060016284</v>
      </c>
      <c r="AN193" s="179">
        <f>(Z193-C193)/C193</f>
        <v>-0.14985617518790015</v>
      </c>
      <c r="AO193" s="253">
        <f>(AA193-D193)/D193</f>
        <v>-6.9148495149655917E-2</v>
      </c>
    </row>
    <row r="194" spans="1:41" ht="17.25" customHeight="1" x14ac:dyDescent="0.35">
      <c r="A194" s="59" t="s">
        <v>32</v>
      </c>
      <c r="B194" s="59"/>
      <c r="C194" s="59"/>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row>
    <row r="195" spans="1:41" ht="12" customHeight="1" x14ac:dyDescent="0.35">
      <c r="A195" s="89" t="s">
        <v>38</v>
      </c>
      <c r="B195" s="89"/>
      <c r="C195" s="89"/>
      <c r="D195" s="30"/>
      <c r="E195" s="30"/>
      <c r="F195" s="30"/>
      <c r="G195" s="30"/>
      <c r="H195" s="30"/>
      <c r="I195" s="30"/>
      <c r="J195" s="30"/>
      <c r="K195" s="30"/>
      <c r="L195" s="30"/>
      <c r="M195" s="30"/>
      <c r="N195" s="64"/>
      <c r="O195" s="30"/>
      <c r="P195" s="30"/>
      <c r="Q195" s="30"/>
      <c r="R195" s="30"/>
      <c r="S195" s="30"/>
      <c r="T195" s="30"/>
      <c r="U195" s="30"/>
      <c r="V195" s="30"/>
      <c r="W195" s="30"/>
      <c r="X195" s="30"/>
      <c r="Y195" s="30"/>
      <c r="Z195" s="30"/>
      <c r="AA195" s="30"/>
      <c r="AB195" s="30"/>
      <c r="AC195" s="30"/>
      <c r="AD195" s="30"/>
      <c r="AE195" s="64"/>
      <c r="AF195" s="170"/>
      <c r="AG195" s="170"/>
      <c r="AH195" s="170"/>
      <c r="AI195" s="170"/>
      <c r="AJ195" s="170"/>
      <c r="AK195" s="170"/>
      <c r="AL195" s="170"/>
      <c r="AM195" s="170"/>
      <c r="AN195" s="170"/>
      <c r="AO195" s="170"/>
    </row>
    <row r="196" spans="1:41" ht="12" customHeight="1" x14ac:dyDescent="0.35">
      <c r="A196" s="89" t="s">
        <v>33</v>
      </c>
      <c r="B196" s="89"/>
      <c r="C196" s="89"/>
      <c r="D196" s="30"/>
      <c r="E196" s="30"/>
      <c r="F196" s="30"/>
      <c r="G196" s="30"/>
      <c r="H196" s="30"/>
      <c r="I196" s="30"/>
      <c r="J196" s="30"/>
      <c r="K196" s="30"/>
      <c r="L196" s="30"/>
      <c r="M196" s="30"/>
      <c r="N196" s="64"/>
      <c r="O196" s="30"/>
      <c r="P196" s="30"/>
      <c r="Q196" s="30"/>
      <c r="R196" s="30"/>
      <c r="S196" s="30"/>
      <c r="T196" s="30"/>
      <c r="U196" s="30"/>
      <c r="V196" s="30"/>
      <c r="W196" s="30"/>
      <c r="X196" s="30"/>
      <c r="Y196" s="30"/>
      <c r="Z196" s="30"/>
      <c r="AA196" s="30"/>
      <c r="AB196" s="30"/>
      <c r="AC196" s="30"/>
      <c r="AD196" s="30"/>
      <c r="AE196" s="64"/>
      <c r="AF196" s="170"/>
      <c r="AG196" s="170"/>
      <c r="AH196" s="170"/>
      <c r="AI196" s="170"/>
      <c r="AJ196" s="170"/>
      <c r="AK196" s="170"/>
      <c r="AL196" s="170"/>
      <c r="AM196" s="170"/>
      <c r="AN196" s="170"/>
      <c r="AO196" s="170"/>
    </row>
    <row r="197" spans="1:41" ht="12" customHeight="1" x14ac:dyDescent="0.35">
      <c r="A197" s="73" t="s">
        <v>241</v>
      </c>
      <c r="B197" s="89"/>
      <c r="C197" s="89"/>
      <c r="D197" s="30"/>
      <c r="E197" s="30"/>
      <c r="F197" s="30"/>
      <c r="G197" s="30"/>
      <c r="H197" s="30"/>
      <c r="I197" s="30"/>
      <c r="J197" s="30"/>
      <c r="K197" s="30"/>
      <c r="L197" s="30"/>
      <c r="M197" s="30"/>
      <c r="N197" s="64"/>
      <c r="O197" s="30"/>
      <c r="P197" s="30"/>
      <c r="Q197" s="30"/>
      <c r="R197" s="30"/>
      <c r="S197" s="30"/>
      <c r="T197" s="30"/>
      <c r="U197" s="30"/>
      <c r="V197" s="30"/>
      <c r="W197" s="30"/>
      <c r="X197" s="30"/>
      <c r="Y197" s="30"/>
      <c r="Z197" s="30"/>
      <c r="AA197" s="30"/>
      <c r="AB197" s="30"/>
      <c r="AC197" s="30"/>
      <c r="AD197" s="30"/>
      <c r="AE197" s="64"/>
      <c r="AF197" s="170"/>
      <c r="AG197" s="170"/>
      <c r="AH197" s="170"/>
      <c r="AI197" s="170"/>
      <c r="AJ197" s="170"/>
      <c r="AK197" s="170"/>
      <c r="AL197" s="170"/>
      <c r="AM197" s="170"/>
      <c r="AN197" s="170"/>
      <c r="AO197" s="170"/>
    </row>
    <row r="198" spans="1:41" ht="12" customHeight="1" x14ac:dyDescent="0.35">
      <c r="A198" s="104" t="s">
        <v>51</v>
      </c>
      <c r="B198" s="89"/>
      <c r="C198" s="89"/>
      <c r="D198" s="30"/>
      <c r="E198" s="30"/>
      <c r="F198" s="30"/>
      <c r="G198" s="30"/>
      <c r="H198" s="30"/>
      <c r="I198" s="30"/>
      <c r="J198" s="30"/>
      <c r="K198" s="30"/>
      <c r="L198" s="30"/>
      <c r="M198" s="30"/>
      <c r="N198" s="64"/>
      <c r="O198" s="30"/>
      <c r="P198" s="30"/>
      <c r="Q198" s="30"/>
      <c r="R198" s="30"/>
      <c r="S198" s="30"/>
      <c r="T198" s="30"/>
      <c r="U198" s="30"/>
      <c r="V198" s="30"/>
      <c r="W198" s="30"/>
      <c r="X198" s="30"/>
      <c r="Y198" s="30"/>
      <c r="Z198" s="30"/>
      <c r="AA198" s="30"/>
      <c r="AB198" s="30"/>
      <c r="AC198" s="30"/>
      <c r="AD198" s="30"/>
      <c r="AE198" s="64"/>
      <c r="AF198" s="170"/>
      <c r="AG198" s="170"/>
      <c r="AH198" s="170"/>
      <c r="AI198" s="170"/>
      <c r="AJ198" s="170"/>
      <c r="AK198" s="170"/>
      <c r="AL198" s="170"/>
      <c r="AM198" s="170"/>
      <c r="AN198" s="170"/>
      <c r="AO198" s="170"/>
    </row>
    <row r="199" spans="1:41" ht="12" customHeight="1" x14ac:dyDescent="0.35">
      <c r="A199" s="285" t="s">
        <v>136</v>
      </c>
      <c r="B199" s="285"/>
      <c r="C199" s="285"/>
      <c r="D199" s="285"/>
      <c r="E199" s="181"/>
      <c r="F199" s="181"/>
      <c r="G199" s="181"/>
      <c r="H199" s="182"/>
      <c r="I199" s="182"/>
      <c r="J199" s="182"/>
      <c r="K199" s="182"/>
      <c r="L199" s="182"/>
      <c r="M199" s="182"/>
      <c r="N199" s="63"/>
      <c r="O199" s="182"/>
      <c r="P199" s="182"/>
      <c r="Q199" s="182"/>
      <c r="R199" s="182"/>
      <c r="S199" s="182"/>
      <c r="T199" s="182"/>
      <c r="U199" s="182"/>
      <c r="V199" s="182"/>
      <c r="W199" s="182"/>
      <c r="X199" s="182"/>
      <c r="Y199" s="182"/>
      <c r="Z199" s="182"/>
      <c r="AA199" s="182"/>
      <c r="AB199" s="182"/>
      <c r="AC199" s="182"/>
      <c r="AD199" s="182"/>
      <c r="AE199" s="64"/>
      <c r="AF199" s="183"/>
      <c r="AG199" s="183"/>
      <c r="AH199" s="183"/>
      <c r="AI199" s="183"/>
      <c r="AJ199" s="183"/>
      <c r="AK199" s="183"/>
      <c r="AL199" s="183"/>
      <c r="AM199" s="183"/>
      <c r="AN199" s="183"/>
      <c r="AO199" s="183"/>
    </row>
    <row r="200" spans="1:41" ht="12" customHeight="1" x14ac:dyDescent="0.35">
      <c r="A200" s="180" t="s">
        <v>57</v>
      </c>
      <c r="B200" s="89"/>
      <c r="C200" s="89"/>
      <c r="D200" s="30"/>
      <c r="E200" s="30"/>
      <c r="F200" s="30"/>
      <c r="G200" s="30"/>
      <c r="H200" s="30"/>
      <c r="I200" s="30"/>
      <c r="J200" s="30"/>
      <c r="K200" s="30"/>
      <c r="L200" s="30"/>
      <c r="M200" s="30"/>
      <c r="N200" s="64"/>
      <c r="O200" s="30"/>
      <c r="P200" s="30"/>
      <c r="Q200" s="30"/>
      <c r="R200" s="30"/>
      <c r="S200" s="30"/>
      <c r="T200" s="30"/>
      <c r="U200" s="30"/>
      <c r="V200" s="30"/>
      <c r="W200" s="30"/>
      <c r="X200" s="30"/>
      <c r="Y200" s="30"/>
      <c r="Z200" s="30"/>
      <c r="AA200" s="30"/>
      <c r="AB200" s="30"/>
      <c r="AC200" s="30"/>
      <c r="AD200" s="30"/>
      <c r="AE200" s="64"/>
      <c r="AF200" s="170"/>
      <c r="AG200" s="170"/>
      <c r="AH200" s="170"/>
      <c r="AI200" s="170"/>
      <c r="AJ200" s="170"/>
      <c r="AK200" s="170"/>
      <c r="AL200" s="170"/>
      <c r="AM200" s="170"/>
      <c r="AN200" s="170"/>
      <c r="AO200" s="170"/>
    </row>
    <row r="201" spans="1:41" ht="12" customHeight="1" x14ac:dyDescent="0.35">
      <c r="A201" s="89" t="s">
        <v>242</v>
      </c>
      <c r="B201" s="73"/>
      <c r="C201" s="73"/>
      <c r="D201" s="35"/>
      <c r="E201" s="35"/>
      <c r="F201" s="35"/>
      <c r="G201" s="35"/>
      <c r="H201" s="35"/>
      <c r="I201" s="35"/>
      <c r="J201" s="35"/>
      <c r="K201" s="35"/>
      <c r="L201" s="35"/>
      <c r="M201" s="35"/>
      <c r="N201" s="80"/>
      <c r="O201" s="35"/>
      <c r="P201" s="35"/>
      <c r="Q201" s="35"/>
      <c r="R201" s="35"/>
      <c r="S201" s="35"/>
      <c r="T201" s="35"/>
      <c r="U201" s="35"/>
      <c r="V201" s="35"/>
      <c r="W201" s="35"/>
      <c r="X201" s="35"/>
      <c r="Y201" s="81"/>
      <c r="Z201" s="36"/>
      <c r="AA201" s="36"/>
      <c r="AB201" s="36"/>
      <c r="AC201" s="36"/>
      <c r="AD201" s="36"/>
      <c r="AE201" s="36"/>
      <c r="AF201" s="36"/>
      <c r="AG201" s="36"/>
      <c r="AH201" s="36"/>
      <c r="AI201" s="36"/>
      <c r="AJ201" s="36"/>
      <c r="AK201" s="37"/>
      <c r="AL201" s="37"/>
      <c r="AM201" s="37"/>
      <c r="AN201" s="37"/>
      <c r="AO201" s="37"/>
    </row>
    <row r="202" spans="1:41" ht="12" customHeight="1" x14ac:dyDescent="0.35">
      <c r="A202" s="180" t="s">
        <v>55</v>
      </c>
      <c r="B202" s="89"/>
      <c r="C202" s="89"/>
      <c r="D202" s="30"/>
      <c r="E202" s="30"/>
      <c r="F202" s="30"/>
      <c r="G202" s="30"/>
      <c r="H202" s="30"/>
      <c r="I202" s="30"/>
      <c r="J202" s="30"/>
      <c r="K202" s="30"/>
      <c r="L202" s="30"/>
      <c r="M202" s="30"/>
      <c r="N202" s="64"/>
      <c r="O202" s="30"/>
      <c r="P202" s="30"/>
      <c r="Q202" s="30"/>
      <c r="R202" s="30"/>
      <c r="S202" s="30"/>
      <c r="T202" s="30"/>
      <c r="U202" s="30"/>
      <c r="V202" s="30"/>
      <c r="W202" s="30"/>
      <c r="X202" s="30"/>
      <c r="Y202" s="30"/>
      <c r="Z202" s="30"/>
      <c r="AA202" s="30"/>
      <c r="AB202" s="30"/>
      <c r="AC202" s="30"/>
      <c r="AD202" s="30"/>
      <c r="AE202" s="64"/>
      <c r="AF202" s="170"/>
      <c r="AG202" s="170"/>
      <c r="AH202" s="170"/>
      <c r="AI202" s="170"/>
      <c r="AJ202" s="170"/>
      <c r="AK202" s="170"/>
      <c r="AL202" s="170"/>
      <c r="AM202" s="170"/>
      <c r="AN202" s="170"/>
      <c r="AO202" s="170"/>
    </row>
    <row r="203" spans="1:41" ht="12" customHeight="1" x14ac:dyDescent="0.35">
      <c r="A203" s="89" t="s">
        <v>243</v>
      </c>
      <c r="B203" s="89"/>
      <c r="C203" s="89"/>
      <c r="D203" s="30"/>
      <c r="E203" s="30"/>
      <c r="F203" s="30"/>
      <c r="G203" s="30"/>
      <c r="H203" s="30"/>
      <c r="I203" s="30"/>
      <c r="J203" s="30"/>
      <c r="K203" s="30"/>
      <c r="L203" s="30"/>
      <c r="M203" s="30"/>
      <c r="N203" s="63"/>
      <c r="O203" s="30"/>
      <c r="P203" s="30"/>
      <c r="Q203" s="30"/>
      <c r="R203" s="30"/>
      <c r="S203" s="30"/>
      <c r="T203" s="30"/>
      <c r="U203" s="30"/>
      <c r="V203" s="30"/>
      <c r="W203" s="30"/>
      <c r="X203" s="30"/>
      <c r="Y203" s="30"/>
      <c r="Z203" s="30"/>
      <c r="AA203" s="30"/>
      <c r="AB203" s="30"/>
      <c r="AC203" s="30"/>
      <c r="AD203" s="30"/>
      <c r="AE203" s="64"/>
      <c r="AF203" s="31"/>
      <c r="AG203" s="31"/>
      <c r="AH203" s="31"/>
      <c r="AI203" s="31"/>
      <c r="AJ203" s="31"/>
      <c r="AK203" s="31"/>
      <c r="AL203" s="31"/>
      <c r="AM203" s="31"/>
      <c r="AN203" s="31"/>
      <c r="AO203" s="31"/>
    </row>
    <row r="204" spans="1:41" ht="12" customHeight="1" x14ac:dyDescent="0.35">
      <c r="A204" s="59" t="s">
        <v>35</v>
      </c>
      <c r="B204" s="89"/>
      <c r="C204" s="89"/>
      <c r="D204" s="30"/>
      <c r="E204" s="30"/>
      <c r="F204" s="30"/>
      <c r="G204" s="30"/>
      <c r="H204" s="30"/>
      <c r="I204" s="30"/>
      <c r="J204" s="30"/>
      <c r="K204" s="30"/>
      <c r="L204" s="30"/>
      <c r="M204" s="30"/>
      <c r="N204" s="63"/>
      <c r="O204" s="30"/>
      <c r="P204" s="30"/>
      <c r="Q204" s="30"/>
      <c r="R204" s="30"/>
      <c r="S204" s="30"/>
      <c r="T204" s="30"/>
      <c r="U204" s="30"/>
      <c r="V204" s="30"/>
      <c r="W204" s="30"/>
      <c r="X204" s="30"/>
      <c r="Y204" s="30"/>
      <c r="Z204" s="30"/>
      <c r="AA204" s="30"/>
      <c r="AB204" s="30"/>
      <c r="AC204" s="30"/>
      <c r="AD204" s="30"/>
      <c r="AE204" s="64"/>
      <c r="AF204" s="31"/>
      <c r="AG204" s="31"/>
      <c r="AH204" s="31"/>
      <c r="AI204" s="31"/>
      <c r="AJ204" s="31"/>
      <c r="AK204" s="31"/>
      <c r="AL204" s="31"/>
      <c r="AM204" s="31"/>
      <c r="AN204" s="31"/>
      <c r="AO204" s="31"/>
    </row>
    <row r="205" spans="1:41" ht="30" customHeight="1" x14ac:dyDescent="0.35">
      <c r="A205" s="66" t="s">
        <v>244</v>
      </c>
      <c r="B205" s="89"/>
      <c r="C205" s="89"/>
      <c r="D205" s="30"/>
      <c r="E205" s="30"/>
      <c r="F205" s="30"/>
      <c r="G205" s="30"/>
      <c r="H205" s="30"/>
      <c r="I205" s="30"/>
      <c r="J205" s="30"/>
      <c r="K205" s="30"/>
      <c r="L205" s="30"/>
      <c r="M205" s="30"/>
      <c r="N205" s="63"/>
      <c r="O205" s="30"/>
      <c r="P205" s="30"/>
      <c r="Q205" s="30"/>
      <c r="R205" s="30"/>
      <c r="S205" s="30"/>
      <c r="T205" s="30"/>
      <c r="U205" s="30"/>
      <c r="V205" s="30"/>
      <c r="W205" s="30"/>
      <c r="X205" s="30"/>
      <c r="Y205" s="30"/>
      <c r="Z205" s="30"/>
      <c r="AA205" s="30"/>
      <c r="AB205" s="30"/>
      <c r="AC205" s="30"/>
      <c r="AD205" s="30"/>
      <c r="AE205" s="64"/>
      <c r="AF205" s="31"/>
      <c r="AG205" s="31"/>
      <c r="AH205" s="31"/>
      <c r="AI205" s="31"/>
      <c r="AJ205" s="31"/>
      <c r="AK205" s="31"/>
      <c r="AL205" s="31"/>
      <c r="AM205" s="31"/>
      <c r="AN205" s="31"/>
      <c r="AO205" s="31"/>
    </row>
    <row r="206" spans="1:41" x14ac:dyDescent="0.35">
      <c r="A206" s="197" t="s">
        <v>39</v>
      </c>
      <c r="B206" s="197"/>
      <c r="C206" s="197"/>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41"/>
      <c r="AL206" s="41"/>
      <c r="AM206" s="41"/>
      <c r="AN206" s="41"/>
      <c r="AO206" s="41"/>
    </row>
    <row r="207" spans="1:41" hidden="1" x14ac:dyDescent="0.3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41"/>
      <c r="AL207" s="41"/>
      <c r="AM207" s="41"/>
      <c r="AN207" s="41"/>
      <c r="AO207" s="41"/>
    </row>
    <row r="208" spans="1:41" hidden="1" x14ac:dyDescent="0.3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41"/>
      <c r="AL208" s="41"/>
      <c r="AM208" s="41"/>
      <c r="AN208" s="41"/>
      <c r="AO208" s="41"/>
    </row>
  </sheetData>
  <mergeCells count="40">
    <mergeCell ref="B167:N167"/>
    <mergeCell ref="B147:N147"/>
    <mergeCell ref="O187:AB187"/>
    <mergeCell ref="O167:AB167"/>
    <mergeCell ref="AC167:AO167"/>
    <mergeCell ref="AC187:AO187"/>
    <mergeCell ref="B187:N187"/>
    <mergeCell ref="O147:AB147"/>
    <mergeCell ref="A159:D159"/>
    <mergeCell ref="A179:D179"/>
    <mergeCell ref="O127:AB127"/>
    <mergeCell ref="AC127:AO127"/>
    <mergeCell ref="AC147:AO147"/>
    <mergeCell ref="B107:N107"/>
    <mergeCell ref="O107:AB107"/>
    <mergeCell ref="B127:N127"/>
    <mergeCell ref="A119:D119"/>
    <mergeCell ref="A139:D139"/>
    <mergeCell ref="A99:D99"/>
    <mergeCell ref="B4:N4"/>
    <mergeCell ref="B25:N25"/>
    <mergeCell ref="B46:N46"/>
    <mergeCell ref="A17:D17"/>
    <mergeCell ref="A38:D38"/>
    <mergeCell ref="A199:D199"/>
    <mergeCell ref="O4:AB4"/>
    <mergeCell ref="AC4:AO4"/>
    <mergeCell ref="AC25:AO25"/>
    <mergeCell ref="AC46:AO46"/>
    <mergeCell ref="AC67:AO67"/>
    <mergeCell ref="O25:AB25"/>
    <mergeCell ref="AC87:AO87"/>
    <mergeCell ref="AC107:AO107"/>
    <mergeCell ref="O46:AB46"/>
    <mergeCell ref="B87:N87"/>
    <mergeCell ref="O87:AB87"/>
    <mergeCell ref="O67:AB67"/>
    <mergeCell ref="B67:N67"/>
    <mergeCell ref="A59:D59"/>
    <mergeCell ref="A79:D79"/>
  </mergeCells>
  <hyperlinks>
    <hyperlink ref="A2" location="'Table of contents'!A1" display="Back to Table of conents" xr:uid="{00000000-0004-0000-0600-000000000000}"/>
    <hyperlink ref="A17" r:id="rId1" display="Refer to National Physician Database Data Release, 2018–2019 — Methodology Notes for physician specialty groupings." xr:uid="{073EE963-C5D4-4D4E-935A-DE1945484A22}"/>
    <hyperlink ref="A17:D17" r:id="rId2" display="Refer to National Physician Database Data Release, 2019–2020 — Methodology Notes for physician specialty groupings." xr:uid="{B1036B29-2D9D-4A5B-8A50-4DDB3877FB72}"/>
    <hyperlink ref="A38" r:id="rId3" display="Refer to National Physician Database Data Release, 2018–2019 — Methodology Notes for physician specialty groupings." xr:uid="{607D0861-49CA-4BF5-81A9-57402946F8B4}"/>
    <hyperlink ref="A38:D38" r:id="rId4" display="Refer to National Physician Database Data Release, 2019–2020 — Methodology Notes for physician specialty groupings." xr:uid="{D9B28EF9-38FC-40BA-868F-A3D0B1114AD4}"/>
    <hyperlink ref="A59" r:id="rId5" display="Refer to National Physician Database Data Release, 2018–2019 — Methodology Notes for physician specialty groupings." xr:uid="{894DA965-97AD-489E-98A2-9D9796B94A94}"/>
    <hyperlink ref="A59:D59" r:id="rId6" display="Refer to National Physician Database Data Release, 2019–2020 — Methodology Notes for physician specialty groupings." xr:uid="{97E6A293-11A8-45BA-915D-A12CBB6E01B1}"/>
    <hyperlink ref="A79" r:id="rId7" display="Refer to National Physician Database Data Release, 2018–2019 — Methodology Notes for physician specialty groupings." xr:uid="{28904308-CD2F-40EF-BCA9-F64E7CDDFCE4}"/>
    <hyperlink ref="A79:D79" r:id="rId8" display="Refer to National Physician Database Data Release, 2019–2020 — Methodology Notes for physician specialty groupings." xr:uid="{5071E8A0-8EA6-412F-95EE-3DC32C9DED4D}"/>
    <hyperlink ref="A99" r:id="rId9" display="Refer to National Physician Database Data Release, 2018–2019 — Methodology Notes for physician specialty groupings." xr:uid="{9942621B-3D76-4CBE-B4D3-00661177CCAA}"/>
    <hyperlink ref="A99:D99" r:id="rId10" display="Refer to National Physician Database Data Release, 2019–2020 — Methodology Notes for physician specialty groupings." xr:uid="{6DF52D07-403B-44F4-B381-50E28E02F09D}"/>
    <hyperlink ref="A119" r:id="rId11" display="Refer to National Physician Database Data Release, 2018–2019 — Methodology Notes for physician specialty groupings." xr:uid="{49DBDFD7-3441-4FF0-B7C8-3FBE31C34960}"/>
    <hyperlink ref="A119:D119" r:id="rId12" display="Refer to National Physician Database Data Release, 2019–2020 — Methodology Notes for physician specialty groupings." xr:uid="{0B6B3257-CF57-4BE9-A7A1-08A55B1C4412}"/>
    <hyperlink ref="A139" r:id="rId13" display="Refer to National Physician Database Data Release, 2018–2019 — Methodology Notes for physician specialty groupings." xr:uid="{B1870679-6224-4368-9B68-95C1B5F51C36}"/>
    <hyperlink ref="A139:D139" r:id="rId14" display="Refer to National Physician Database Data Release, 2019–2020 — Methodology Notes for physician specialty groupings." xr:uid="{A9914BC8-93B3-434E-910B-96D848B271CA}"/>
    <hyperlink ref="A159" r:id="rId15" display="Refer to National Physician Database Data Release, 2018–2019 — Methodology Notes for physician specialty groupings." xr:uid="{42085283-82DD-41F6-A419-0A9B8CD57448}"/>
    <hyperlink ref="A159:D159" r:id="rId16" display="Refer to National Physician Database Data Release, 2019–2020 — Methodology Notes for physician specialty groupings." xr:uid="{A6F921D5-9AF5-41E7-B1CB-461C81EC4AD6}"/>
    <hyperlink ref="A179" r:id="rId17" display="Refer to National Physician Database Data Release, 2018–2019 — Methodology Notes for physician specialty groupings." xr:uid="{50CCCEB7-7A5B-4852-A85D-24CFB29FBD8E}"/>
    <hyperlink ref="A179:D179" r:id="rId18" display="Refer to National Physician Database Data Release, 2019–2020 — Methodology Notes for physician specialty groupings." xr:uid="{7AADF272-6B65-4065-9279-94C5AAD9251F}"/>
    <hyperlink ref="A199" r:id="rId19" display="Refer to National Physician Database Data Release, 2018–2019 — Methodology Notes for physician specialty groupings." xr:uid="{7D8C4AA9-2BD9-427E-B093-C8877BF0270C}"/>
    <hyperlink ref="A199:D199" r:id="rId20" display="Refer to National Physician Database Data Release, 2019–2020 — Methodology Notes for physician specialty groupings." xr:uid="{4A62774C-82C4-47A2-A295-3173BC0C02B3}"/>
  </hyperlinks>
  <pageMargins left="0.75" right="0.75" top="0.75" bottom="0.75" header="0.3" footer="0.3"/>
  <pageSetup scale="16" fitToHeight="0" orientation="landscape" r:id="rId21"/>
  <headerFooter>
    <oddFooter>&amp;L&amp;9© 2021 CIHI&amp;R&amp;9&amp;P</oddFooter>
  </headerFooter>
  <ignoredErrors>
    <ignoredError sqref="N7:AB9 N28:N29 AB28:AB29 N49:AB51" formula="1"/>
    <ignoredError sqref="N69:AO69 N73:AO73 AC70:AO72 N89:AO89 N93:AO93 O90:AA92 AC90:AO92 N149:AO149 N153:AO153 AC150:AO152 N169:AO169 N173:AO173 AC170:AO172 N189:AO189 N193:AO193 AC190:AO192" unlockedFormula="1"/>
    <ignoredError sqref="N70:AB72 AB90:AB92 N150:AB152 N170:AB172 N190:AB192 N90:N92" formula="1" unlockedFormula="1"/>
  </ignoredErrors>
  <tableParts count="10">
    <tablePart r:id="rId22"/>
    <tablePart r:id="rId23"/>
    <tablePart r:id="rId24"/>
    <tablePart r:id="rId25"/>
    <tablePart r:id="rId26"/>
    <tablePart r:id="rId27"/>
    <tablePart r:id="rId28"/>
    <tablePart r:id="rId29"/>
    <tablePart r:id="rId30"/>
    <tablePart r:id="rId3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C196"/>
  <sheetViews>
    <sheetView showGridLines="0" zoomScaleNormal="100" zoomScaleSheetLayoutView="100" workbookViewId="0">
      <pane xSplit="1" topLeftCell="B1" activePane="topRight" state="frozen"/>
      <selection pane="topRight"/>
    </sheetView>
  </sheetViews>
  <sheetFormatPr defaultColWidth="0" defaultRowHeight="14.15" zeroHeight="1" x14ac:dyDescent="0.35"/>
  <cols>
    <col min="1" max="1" width="47.85546875" style="65" customWidth="1"/>
    <col min="2" max="13" width="15.640625" style="65" customWidth="1"/>
    <col min="14" max="14" width="15.640625" style="86" customWidth="1"/>
    <col min="15" max="24" width="15.640625" style="65" customWidth="1"/>
    <col min="25" max="25" width="15.640625" style="86" customWidth="1"/>
    <col min="26" max="29" width="15.640625" style="65" customWidth="1"/>
    <col min="30" max="33" width="12.640625" style="65" customWidth="1"/>
    <col min="34" max="34" width="15.640625" style="65" customWidth="1"/>
    <col min="35" max="35" width="18.640625" style="65" customWidth="1"/>
    <col min="36" max="36" width="18.640625" style="86" customWidth="1"/>
    <col min="37" max="38" width="18.640625" customWidth="1"/>
    <col min="39" max="41" width="15.640625" customWidth="1"/>
    <col min="42" max="81" width="0" hidden="1" customWidth="1"/>
    <col min="82" max="16384" width="11.640625" hidden="1"/>
  </cols>
  <sheetData>
    <row r="1" spans="1:41" hidden="1" x14ac:dyDescent="0.35">
      <c r="A1" s="138" t="s">
        <v>149</v>
      </c>
      <c r="B1" s="91"/>
      <c r="C1" s="91"/>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5"/>
      <c r="AL1" s="5"/>
      <c r="AM1" s="5"/>
      <c r="AN1" s="5"/>
      <c r="AO1" s="5"/>
    </row>
    <row r="2" spans="1:41" ht="24" customHeight="1" x14ac:dyDescent="0.35">
      <c r="A2" s="17" t="s">
        <v>27</v>
      </c>
      <c r="B2" s="17"/>
      <c r="C2" s="17"/>
    </row>
    <row r="3" spans="1:41" ht="20.25" customHeight="1" x14ac:dyDescent="0.35">
      <c r="A3" s="232" t="s">
        <v>212</v>
      </c>
      <c r="B3" s="58"/>
      <c r="C3" s="58"/>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41"/>
      <c r="AL3" s="41"/>
      <c r="AM3" s="41"/>
      <c r="AN3" s="41"/>
      <c r="AO3" s="41"/>
    </row>
    <row r="4" spans="1:41" ht="15" customHeight="1" x14ac:dyDescent="0.35">
      <c r="A4" s="139"/>
      <c r="B4" s="286" t="s">
        <v>53</v>
      </c>
      <c r="C4" s="287"/>
      <c r="D4" s="287"/>
      <c r="E4" s="287"/>
      <c r="F4" s="287"/>
      <c r="G4" s="287"/>
      <c r="H4" s="287"/>
      <c r="I4" s="287"/>
      <c r="J4" s="287"/>
      <c r="K4" s="287"/>
      <c r="L4" s="287"/>
      <c r="M4" s="287"/>
      <c r="N4" s="288"/>
      <c r="O4" s="286" t="s">
        <v>54</v>
      </c>
      <c r="P4" s="287"/>
      <c r="Q4" s="287"/>
      <c r="R4" s="287"/>
      <c r="S4" s="287"/>
      <c r="T4" s="287"/>
      <c r="U4" s="287"/>
      <c r="V4" s="287"/>
      <c r="W4" s="287"/>
      <c r="X4" s="287"/>
      <c r="Y4" s="287"/>
      <c r="Z4" s="287"/>
      <c r="AA4" s="287"/>
      <c r="AB4" s="288"/>
      <c r="AC4" s="293" t="s">
        <v>60</v>
      </c>
      <c r="AD4" s="291"/>
      <c r="AE4" s="291"/>
      <c r="AF4" s="291"/>
      <c r="AG4" s="291"/>
      <c r="AH4" s="291"/>
      <c r="AI4" s="291"/>
      <c r="AJ4" s="291"/>
      <c r="AK4" s="291"/>
      <c r="AL4" s="291"/>
      <c r="AM4" s="291"/>
      <c r="AN4" s="291"/>
      <c r="AO4" s="292"/>
    </row>
    <row r="5" spans="1:41" ht="44.15" customHeight="1" x14ac:dyDescent="0.35">
      <c r="A5" s="117" t="s">
        <v>28</v>
      </c>
      <c r="B5" s="55" t="s">
        <v>157</v>
      </c>
      <c r="C5" s="55" t="s">
        <v>158</v>
      </c>
      <c r="D5" s="55" t="s">
        <v>159</v>
      </c>
      <c r="E5" s="55" t="s">
        <v>160</v>
      </c>
      <c r="F5" s="55" t="s">
        <v>161</v>
      </c>
      <c r="G5" s="55" t="s">
        <v>162</v>
      </c>
      <c r="H5" s="55" t="s">
        <v>163</v>
      </c>
      <c r="I5" s="55" t="s">
        <v>164</v>
      </c>
      <c r="J5" s="55" t="s">
        <v>165</v>
      </c>
      <c r="K5" s="55" t="s">
        <v>166</v>
      </c>
      <c r="L5" s="55" t="s">
        <v>167</v>
      </c>
      <c r="M5" s="55" t="s">
        <v>168</v>
      </c>
      <c r="N5" s="55" t="s">
        <v>153</v>
      </c>
      <c r="O5" s="55" t="s">
        <v>169</v>
      </c>
      <c r="P5" s="55" t="s">
        <v>170</v>
      </c>
      <c r="Q5" s="55" t="s">
        <v>171</v>
      </c>
      <c r="R5" s="55" t="s">
        <v>172</v>
      </c>
      <c r="S5" s="55" t="s">
        <v>173</v>
      </c>
      <c r="T5" s="55" t="s">
        <v>174</v>
      </c>
      <c r="U5" s="55" t="s">
        <v>175</v>
      </c>
      <c r="V5" s="55" t="s">
        <v>176</v>
      </c>
      <c r="W5" s="55" t="s">
        <v>177</v>
      </c>
      <c r="X5" s="55" t="s">
        <v>178</v>
      </c>
      <c r="Y5" s="55" t="s">
        <v>179</v>
      </c>
      <c r="Z5" s="55" t="s">
        <v>180</v>
      </c>
      <c r="AA5" s="55" t="s">
        <v>181</v>
      </c>
      <c r="AB5" s="55" t="s">
        <v>154</v>
      </c>
      <c r="AC5" s="55" t="s">
        <v>61</v>
      </c>
      <c r="AD5" s="55" t="s">
        <v>62</v>
      </c>
      <c r="AE5" s="55" t="s">
        <v>63</v>
      </c>
      <c r="AF5" s="55" t="s">
        <v>64</v>
      </c>
      <c r="AG5" s="55" t="s">
        <v>65</v>
      </c>
      <c r="AH5" s="55" t="s">
        <v>66</v>
      </c>
      <c r="AI5" s="55" t="s">
        <v>67</v>
      </c>
      <c r="AJ5" s="55" t="s">
        <v>68</v>
      </c>
      <c r="AK5" s="55" t="s">
        <v>69</v>
      </c>
      <c r="AL5" s="55" t="s">
        <v>70</v>
      </c>
      <c r="AM5" s="55" t="s">
        <v>71</v>
      </c>
      <c r="AN5" s="55" t="s">
        <v>72</v>
      </c>
      <c r="AO5" s="55" t="s">
        <v>73</v>
      </c>
    </row>
    <row r="6" spans="1:41" ht="15" customHeight="1" x14ac:dyDescent="0.35">
      <c r="A6" s="118" t="s">
        <v>40</v>
      </c>
      <c r="B6" s="128">
        <v>1879011</v>
      </c>
      <c r="C6" s="128">
        <v>1578827</v>
      </c>
      <c r="D6" s="120">
        <v>1812485</v>
      </c>
      <c r="E6" s="120">
        <v>1816509</v>
      </c>
      <c r="F6" s="120">
        <v>1885543</v>
      </c>
      <c r="G6" s="120">
        <v>1723085</v>
      </c>
      <c r="H6" s="120">
        <v>1790997</v>
      </c>
      <c r="I6" s="120">
        <v>1703835</v>
      </c>
      <c r="J6" s="120">
        <v>1761553</v>
      </c>
      <c r="K6" s="120">
        <v>1882410</v>
      </c>
      <c r="L6" s="120">
        <v>1749975</v>
      </c>
      <c r="M6" s="120">
        <v>1718057</v>
      </c>
      <c r="N6" s="120">
        <f>SUM(B6:M6)/12</f>
        <v>1775190.5833333333</v>
      </c>
      <c r="O6" s="120">
        <v>1567993</v>
      </c>
      <c r="P6" s="120">
        <v>1186328</v>
      </c>
      <c r="Q6" s="120">
        <v>1320380</v>
      </c>
      <c r="R6" s="120">
        <v>1571818</v>
      </c>
      <c r="S6" s="120">
        <v>1619991</v>
      </c>
      <c r="T6" s="120">
        <v>1547804</v>
      </c>
      <c r="U6" s="120">
        <v>1651095</v>
      </c>
      <c r="V6" s="120">
        <v>1659809</v>
      </c>
      <c r="W6" s="120">
        <v>1575541</v>
      </c>
      <c r="X6" s="120">
        <v>1500238</v>
      </c>
      <c r="Y6" s="120">
        <v>1592562</v>
      </c>
      <c r="Z6" s="120">
        <v>1479297</v>
      </c>
      <c r="AA6" s="120">
        <v>1791520</v>
      </c>
      <c r="AB6" s="121">
        <f>SUM(O6:AA6)/13</f>
        <v>1543413.5384615385</v>
      </c>
      <c r="AC6" s="122">
        <f>(O6-D6)/D6</f>
        <v>-0.13489325428900101</v>
      </c>
      <c r="AD6" s="122">
        <f t="shared" ref="AD6:AL6" si="0">(P6-E6)/E6</f>
        <v>-0.34691873257991013</v>
      </c>
      <c r="AE6" s="122">
        <f t="shared" si="0"/>
        <v>-0.29973487743318505</v>
      </c>
      <c r="AF6" s="122">
        <f t="shared" si="0"/>
        <v>-8.7788472420106956E-2</v>
      </c>
      <c r="AG6" s="122">
        <f t="shared" si="0"/>
        <v>-9.548089695292622E-2</v>
      </c>
      <c r="AH6" s="122">
        <f t="shared" si="0"/>
        <v>-9.1576355691718972E-2</v>
      </c>
      <c r="AI6" s="122">
        <f t="shared" si="0"/>
        <v>-6.2704897326393241E-2</v>
      </c>
      <c r="AJ6" s="122">
        <f t="shared" si="0"/>
        <v>-0.11825319669997503</v>
      </c>
      <c r="AK6" s="122">
        <f t="shared" si="0"/>
        <v>-9.9677995399934285E-2</v>
      </c>
      <c r="AL6" s="122">
        <f t="shared" si="0"/>
        <v>-0.12678217311765558</v>
      </c>
      <c r="AM6" s="123">
        <f>(Y6-B6)/B6</f>
        <v>-0.15244668604920356</v>
      </c>
      <c r="AN6" s="123">
        <f>(Z6-C6)/C6</f>
        <v>-6.3040472452016591E-2</v>
      </c>
      <c r="AO6" s="123">
        <f>(AA6-D6)/D6</f>
        <v>-1.1566992278556789E-2</v>
      </c>
    </row>
    <row r="7" spans="1:41" ht="15" customHeight="1" x14ac:dyDescent="0.35">
      <c r="A7" s="118" t="s">
        <v>41</v>
      </c>
      <c r="B7" s="274">
        <v>3.492794879859671E-2</v>
      </c>
      <c r="C7" s="274">
        <v>3.4747948951975104E-2</v>
      </c>
      <c r="D7" s="125">
        <v>3.5124152751608982E-2</v>
      </c>
      <c r="E7" s="125">
        <v>3.4884495480066433E-2</v>
      </c>
      <c r="F7" s="125">
        <v>3.5323511582605119E-2</v>
      </c>
      <c r="G7" s="125">
        <v>3.624313368173944E-2</v>
      </c>
      <c r="H7" s="125">
        <v>3.9186553634651539E-2</v>
      </c>
      <c r="I7" s="125">
        <v>3.8811856781906698E-2</v>
      </c>
      <c r="J7" s="125">
        <v>3.7390870442160981E-2</v>
      </c>
      <c r="K7" s="125">
        <v>3.7066313927359075E-2</v>
      </c>
      <c r="L7" s="125">
        <v>3.7310818725981798E-2</v>
      </c>
      <c r="M7" s="125">
        <v>3.8108165212213566E-2</v>
      </c>
      <c r="N7" s="125">
        <f>((B6*B7)+(C6*C7)+(D6*D7)+(E6*E7)+(F6*F7)+(G6*G7)+(H6*H7)+(I6*I7)+(J6*J7)+(K6*K7)+(L6*L7)+(M6*M7))/SUM(B6:M6)</f>
        <v>3.6582550972109239E-2</v>
      </c>
      <c r="O7" s="125">
        <v>0.1414770346551292</v>
      </c>
      <c r="P7" s="125">
        <v>0.45987618938438612</v>
      </c>
      <c r="Q7" s="125">
        <v>0.37557294112301004</v>
      </c>
      <c r="R7" s="125">
        <v>0.28410286687135533</v>
      </c>
      <c r="S7" s="125">
        <v>0.2384840409607214</v>
      </c>
      <c r="T7" s="125">
        <v>0.21772976423371435</v>
      </c>
      <c r="U7" s="125">
        <v>0.22100484829764488</v>
      </c>
      <c r="V7" s="125">
        <v>0.21933306784093831</v>
      </c>
      <c r="W7" s="125">
        <v>0.2509512605511377</v>
      </c>
      <c r="X7" s="125">
        <v>0.31584588578612194</v>
      </c>
      <c r="Y7" s="125">
        <v>0.28875296534765993</v>
      </c>
      <c r="Z7" s="125">
        <v>0.26880200527683085</v>
      </c>
      <c r="AA7" s="125">
        <v>0.2516243190140216</v>
      </c>
      <c r="AB7" s="125">
        <f>((O6*O7)+(P6*P7)+(Q6*Q7)+(R6*R7)+(S6*S7)+(T6*T7)+(U6*U7)+(V6*V7)+(W6*W7)+(X6*X7)+(Y6*Y7)+(Z6*Z7)+(AA6*AA7))/SUM(O6:AA6)</f>
        <v>0.26612664156612698</v>
      </c>
      <c r="AC7" s="132" t="s">
        <v>56</v>
      </c>
      <c r="AD7" s="132" t="s">
        <v>56</v>
      </c>
      <c r="AE7" s="132" t="s">
        <v>56</v>
      </c>
      <c r="AF7" s="132" t="s">
        <v>56</v>
      </c>
      <c r="AG7" s="132" t="s">
        <v>56</v>
      </c>
      <c r="AH7" s="132" t="s">
        <v>56</v>
      </c>
      <c r="AI7" s="132" t="s">
        <v>56</v>
      </c>
      <c r="AJ7" s="132" t="s">
        <v>56</v>
      </c>
      <c r="AK7" s="132" t="s">
        <v>56</v>
      </c>
      <c r="AL7" s="132" t="s">
        <v>56</v>
      </c>
      <c r="AM7" s="132" t="s">
        <v>56</v>
      </c>
      <c r="AN7" s="132" t="s">
        <v>56</v>
      </c>
      <c r="AO7" s="133" t="s">
        <v>56</v>
      </c>
    </row>
    <row r="8" spans="1:41" ht="15" customHeight="1" x14ac:dyDescent="0.35">
      <c r="A8" s="118" t="s">
        <v>29</v>
      </c>
      <c r="B8" s="128">
        <v>210010</v>
      </c>
      <c r="C8" s="128">
        <v>183448</v>
      </c>
      <c r="D8" s="120">
        <v>200897</v>
      </c>
      <c r="E8" s="120">
        <v>205431</v>
      </c>
      <c r="F8" s="120">
        <v>216776</v>
      </c>
      <c r="G8" s="120">
        <v>195533</v>
      </c>
      <c r="H8" s="120">
        <v>207028</v>
      </c>
      <c r="I8" s="120">
        <v>195846</v>
      </c>
      <c r="J8" s="120">
        <v>208016</v>
      </c>
      <c r="K8" s="120">
        <v>225186</v>
      </c>
      <c r="L8" s="120">
        <v>208217</v>
      </c>
      <c r="M8" s="120">
        <v>192335</v>
      </c>
      <c r="N8" s="120">
        <f>SUM(B8:M8)/12</f>
        <v>204060.25</v>
      </c>
      <c r="O8" s="120">
        <v>213680</v>
      </c>
      <c r="P8" s="120">
        <v>213143</v>
      </c>
      <c r="Q8" s="120">
        <v>218114</v>
      </c>
      <c r="R8" s="120">
        <v>237174</v>
      </c>
      <c r="S8" s="120">
        <v>228238</v>
      </c>
      <c r="T8" s="120">
        <v>214865</v>
      </c>
      <c r="U8" s="120">
        <v>236044</v>
      </c>
      <c r="V8" s="120">
        <v>238805</v>
      </c>
      <c r="W8" s="120">
        <v>234546</v>
      </c>
      <c r="X8" s="120">
        <v>233987</v>
      </c>
      <c r="Y8" s="120">
        <v>251080</v>
      </c>
      <c r="Z8" s="120">
        <v>238005</v>
      </c>
      <c r="AA8" s="120">
        <v>282377</v>
      </c>
      <c r="AB8" s="121">
        <f>SUM(O8:AA8)/13</f>
        <v>233850.61538461538</v>
      </c>
      <c r="AC8" s="122">
        <f>(O8-D8)/D8</f>
        <v>6.3629621149146082E-2</v>
      </c>
      <c r="AD8" s="122">
        <f t="shared" ref="AD8:AL8" si="1">(P8-E8)/E8</f>
        <v>3.7540585403371449E-2</v>
      </c>
      <c r="AE8" s="130">
        <f t="shared" si="1"/>
        <v>6.1722699929881537E-3</v>
      </c>
      <c r="AF8" s="122">
        <f t="shared" si="1"/>
        <v>0.2129614949906154</v>
      </c>
      <c r="AG8" s="122">
        <f t="shared" si="1"/>
        <v>0.1024499101570802</v>
      </c>
      <c r="AH8" s="122">
        <f t="shared" si="1"/>
        <v>9.7112016584459213E-2</v>
      </c>
      <c r="AI8" s="122">
        <f t="shared" si="1"/>
        <v>0.13473963541266057</v>
      </c>
      <c r="AJ8" s="122">
        <f t="shared" si="1"/>
        <v>6.0478893004005579E-2</v>
      </c>
      <c r="AK8" s="122">
        <f t="shared" si="1"/>
        <v>0.12644980957366594</v>
      </c>
      <c r="AL8" s="122">
        <f t="shared" si="1"/>
        <v>0.21655964852990875</v>
      </c>
      <c r="AM8" s="123">
        <f>(Y8-B8)/B8</f>
        <v>0.19556211608971003</v>
      </c>
      <c r="AN8" s="123">
        <f>(Z8-C8)/C8</f>
        <v>0.29739762766560551</v>
      </c>
      <c r="AO8" s="123">
        <f>(AA8-D8)/D8</f>
        <v>0.40558096935245425</v>
      </c>
    </row>
    <row r="9" spans="1:41" ht="15" customHeight="1" x14ac:dyDescent="0.35">
      <c r="A9" s="118" t="s">
        <v>42</v>
      </c>
      <c r="B9" s="274">
        <v>4.2283700776153517E-2</v>
      </c>
      <c r="C9" s="274">
        <v>4.7081461776634248E-2</v>
      </c>
      <c r="D9" s="125">
        <v>4.749199838723326E-2</v>
      </c>
      <c r="E9" s="125">
        <v>4.6521703150936324E-2</v>
      </c>
      <c r="F9" s="125">
        <v>4.7099309886703328E-2</v>
      </c>
      <c r="G9" s="125">
        <v>4.9858591644377163E-2</v>
      </c>
      <c r="H9" s="125">
        <v>5.0215429796935683E-2</v>
      </c>
      <c r="I9" s="125">
        <v>5.2873175862667605E-2</v>
      </c>
      <c r="J9" s="125">
        <v>4.3967771709868472E-2</v>
      </c>
      <c r="K9" s="125">
        <v>4.2991127334736617E-2</v>
      </c>
      <c r="L9" s="125">
        <v>4.7743459948034986E-2</v>
      </c>
      <c r="M9" s="125">
        <v>5.0796786856266408E-2</v>
      </c>
      <c r="N9" s="125">
        <f>((B8*B9)+(C8*C9)+(D8*D9)+(E8*E9)+(F8*F9)+(G8*G9)+(H8*H9)+(I8*I9)+(J8*J9)+(K8*K9)+(L8*L9)+(M8*M9))/SUM(B8:M8)</f>
        <v>4.7315682500634004E-2</v>
      </c>
      <c r="O9" s="125">
        <v>0.14510482965181579</v>
      </c>
      <c r="P9" s="125">
        <v>0.44571484871658934</v>
      </c>
      <c r="Q9" s="125">
        <v>0.41122073777932638</v>
      </c>
      <c r="R9" s="125">
        <v>0.32458869859259448</v>
      </c>
      <c r="S9" s="125">
        <v>0.27441092193236882</v>
      </c>
      <c r="T9" s="125">
        <v>0.25449002862262349</v>
      </c>
      <c r="U9" s="125">
        <v>0.24983054006880073</v>
      </c>
      <c r="V9" s="125">
        <v>0.25285483972278638</v>
      </c>
      <c r="W9" s="125">
        <v>0.28279314079114543</v>
      </c>
      <c r="X9" s="125">
        <v>0.34387380495497616</v>
      </c>
      <c r="Y9" s="125">
        <v>0.32618288991556477</v>
      </c>
      <c r="Z9" s="125">
        <v>0.31277914329530893</v>
      </c>
      <c r="AA9" s="125">
        <v>0.29079917981988618</v>
      </c>
      <c r="AB9" s="125">
        <f>((O8*O9)+(P8*P9)+(Q8*Q9)+(R8*R9)+(S8*S9)+(T8*T9)+(U8*U9)+(V8*V9)+(W8*W9)+(X8*X9)+(Y8*Y9)+(Z8*Z9)+(AA8*AA9))/SUM(O8:AA8)</f>
        <v>0.30084820750130425</v>
      </c>
      <c r="AC9" s="132" t="s">
        <v>56</v>
      </c>
      <c r="AD9" s="132" t="s">
        <v>56</v>
      </c>
      <c r="AE9" s="132" t="s">
        <v>56</v>
      </c>
      <c r="AF9" s="132" t="s">
        <v>56</v>
      </c>
      <c r="AG9" s="132" t="s">
        <v>56</v>
      </c>
      <c r="AH9" s="132" t="s">
        <v>56</v>
      </c>
      <c r="AI9" s="132" t="s">
        <v>56</v>
      </c>
      <c r="AJ9" s="132" t="s">
        <v>56</v>
      </c>
      <c r="AK9" s="132" t="s">
        <v>56</v>
      </c>
      <c r="AL9" s="132" t="s">
        <v>56</v>
      </c>
      <c r="AM9" s="132" t="s">
        <v>56</v>
      </c>
      <c r="AN9" s="132" t="s">
        <v>56</v>
      </c>
      <c r="AO9" s="133" t="s">
        <v>56</v>
      </c>
    </row>
    <row r="10" spans="1:41" ht="15" customHeight="1" x14ac:dyDescent="0.35">
      <c r="A10" s="118" t="s">
        <v>30</v>
      </c>
      <c r="B10" s="128">
        <v>1626</v>
      </c>
      <c r="C10" s="128">
        <v>1680</v>
      </c>
      <c r="D10" s="120">
        <v>1866</v>
      </c>
      <c r="E10" s="120">
        <v>1801</v>
      </c>
      <c r="F10" s="120">
        <v>1916</v>
      </c>
      <c r="G10" s="120">
        <v>1978</v>
      </c>
      <c r="H10" s="120">
        <v>2079</v>
      </c>
      <c r="I10" s="120">
        <v>2030</v>
      </c>
      <c r="J10" s="120">
        <v>1907</v>
      </c>
      <c r="K10" s="120">
        <v>1868</v>
      </c>
      <c r="L10" s="120">
        <v>1763</v>
      </c>
      <c r="M10" s="120">
        <v>1692</v>
      </c>
      <c r="N10" s="120">
        <f t="shared" ref="N10:N11" si="2">SUM(B10:M10)/12</f>
        <v>1850.5</v>
      </c>
      <c r="O10" s="120">
        <v>1824</v>
      </c>
      <c r="P10" s="120">
        <v>1880</v>
      </c>
      <c r="Q10" s="120">
        <v>1882</v>
      </c>
      <c r="R10" s="120">
        <v>1897</v>
      </c>
      <c r="S10" s="120">
        <v>1901</v>
      </c>
      <c r="T10" s="120">
        <v>1798</v>
      </c>
      <c r="U10" s="120">
        <v>1735</v>
      </c>
      <c r="V10" s="120">
        <v>1677</v>
      </c>
      <c r="W10" s="120">
        <v>1604</v>
      </c>
      <c r="X10" s="120">
        <v>1559</v>
      </c>
      <c r="Y10" s="120">
        <v>1601</v>
      </c>
      <c r="Z10" s="120">
        <v>1657</v>
      </c>
      <c r="AA10" s="120">
        <v>1911</v>
      </c>
      <c r="AB10" s="121">
        <f t="shared" ref="AB10:AB11" si="3">SUM(O10:AA10)/13</f>
        <v>1763.5384615384614</v>
      </c>
      <c r="AC10" s="122">
        <f>(O10-D10)/D10</f>
        <v>-2.2508038585209004E-2</v>
      </c>
      <c r="AD10" s="122">
        <f t="shared" ref="AD10:AL11" si="4">(P10-E10)/E10</f>
        <v>4.3864519711271518E-2</v>
      </c>
      <c r="AE10" s="122">
        <f t="shared" si="4"/>
        <v>-1.7745302713987474E-2</v>
      </c>
      <c r="AF10" s="122">
        <f t="shared" si="4"/>
        <v>-4.0950455005055612E-2</v>
      </c>
      <c r="AG10" s="122">
        <f t="shared" si="4"/>
        <v>-8.5618085618085621E-2</v>
      </c>
      <c r="AH10" s="122">
        <f t="shared" si="4"/>
        <v>-0.11428571428571428</v>
      </c>
      <c r="AI10" s="122">
        <f t="shared" si="4"/>
        <v>-9.0194022024121662E-2</v>
      </c>
      <c r="AJ10" s="122">
        <f t="shared" si="4"/>
        <v>-0.10224839400428265</v>
      </c>
      <c r="AK10" s="122">
        <f t="shared" si="4"/>
        <v>-9.0187180941576864E-2</v>
      </c>
      <c r="AL10" s="122">
        <f t="shared" si="4"/>
        <v>-7.860520094562648E-2</v>
      </c>
      <c r="AM10" s="123">
        <f t="shared" ref="AM10:AO11" si="5">(Y10-B10)/B10</f>
        <v>-1.5375153751537515E-2</v>
      </c>
      <c r="AN10" s="123">
        <f t="shared" si="5"/>
        <v>-1.369047619047619E-2</v>
      </c>
      <c r="AO10" s="123">
        <f t="shared" si="5"/>
        <v>2.4115755627009645E-2</v>
      </c>
    </row>
    <row r="11" spans="1:41" ht="15" customHeight="1" x14ac:dyDescent="0.35">
      <c r="A11" s="237" t="s">
        <v>31</v>
      </c>
      <c r="B11" s="258">
        <v>291349</v>
      </c>
      <c r="C11" s="258">
        <v>252886</v>
      </c>
      <c r="D11" s="239">
        <v>284026</v>
      </c>
      <c r="E11" s="239">
        <v>290296</v>
      </c>
      <c r="F11" s="239">
        <v>303281</v>
      </c>
      <c r="G11" s="239">
        <v>281374</v>
      </c>
      <c r="H11" s="239">
        <v>289040</v>
      </c>
      <c r="I11" s="239">
        <v>274713</v>
      </c>
      <c r="J11" s="239">
        <v>286622</v>
      </c>
      <c r="K11" s="239">
        <v>347959</v>
      </c>
      <c r="L11" s="239">
        <v>308986</v>
      </c>
      <c r="M11" s="239">
        <v>272597</v>
      </c>
      <c r="N11" s="239">
        <f t="shared" si="2"/>
        <v>290260.75</v>
      </c>
      <c r="O11" s="239">
        <v>275918</v>
      </c>
      <c r="P11" s="239">
        <v>187416</v>
      </c>
      <c r="Q11" s="239">
        <v>205767</v>
      </c>
      <c r="R11" s="239">
        <v>241119</v>
      </c>
      <c r="S11" s="239">
        <v>248152</v>
      </c>
      <c r="T11" s="239">
        <v>236846</v>
      </c>
      <c r="U11" s="239">
        <v>247268</v>
      </c>
      <c r="V11" s="239">
        <v>307620</v>
      </c>
      <c r="W11" s="239">
        <v>268576</v>
      </c>
      <c r="X11" s="239">
        <v>237973</v>
      </c>
      <c r="Y11" s="239">
        <v>244200</v>
      </c>
      <c r="Z11" s="239">
        <v>228593</v>
      </c>
      <c r="AA11" s="239">
        <v>267166</v>
      </c>
      <c r="AB11" s="240">
        <f t="shared" si="3"/>
        <v>245893.38461538462</v>
      </c>
      <c r="AC11" s="241">
        <f>(O11-D11)/D11</f>
        <v>-2.854668234598241E-2</v>
      </c>
      <c r="AD11" s="241">
        <f t="shared" si="4"/>
        <v>-0.35439689144872821</v>
      </c>
      <c r="AE11" s="241">
        <f t="shared" si="4"/>
        <v>-0.32153019806713906</v>
      </c>
      <c r="AF11" s="241">
        <f t="shared" si="4"/>
        <v>-0.14306581276166241</v>
      </c>
      <c r="AG11" s="241">
        <f t="shared" si="4"/>
        <v>-0.14146138942706893</v>
      </c>
      <c r="AH11" s="241">
        <f t="shared" si="4"/>
        <v>-0.13784203878229279</v>
      </c>
      <c r="AI11" s="241">
        <f t="shared" si="4"/>
        <v>-0.13730278903922238</v>
      </c>
      <c r="AJ11" s="241">
        <f t="shared" si="4"/>
        <v>-0.11593032512451179</v>
      </c>
      <c r="AK11" s="241">
        <f t="shared" si="4"/>
        <v>-0.13078262445547695</v>
      </c>
      <c r="AL11" s="241">
        <f t="shared" si="4"/>
        <v>-0.12701533765962209</v>
      </c>
      <c r="AM11" s="242">
        <f t="shared" si="5"/>
        <v>-0.16182997024187487</v>
      </c>
      <c r="AN11" s="242">
        <f t="shared" si="5"/>
        <v>-9.6063048171903545E-2</v>
      </c>
      <c r="AO11" s="242">
        <f t="shared" si="5"/>
        <v>-5.936076274707245E-2</v>
      </c>
    </row>
    <row r="12" spans="1:41" ht="17.25" customHeight="1" x14ac:dyDescent="0.35">
      <c r="A12" s="59" t="s">
        <v>32</v>
      </c>
      <c r="B12" s="59"/>
      <c r="C12" s="59"/>
      <c r="D12" s="3"/>
      <c r="E12" s="3"/>
      <c r="F12" s="3"/>
      <c r="G12" s="3"/>
      <c r="H12" s="3"/>
      <c r="I12" s="3"/>
      <c r="J12" s="3"/>
      <c r="K12" s="3"/>
      <c r="L12" s="3"/>
      <c r="M12" s="3"/>
      <c r="N12" s="84"/>
      <c r="O12" s="3"/>
      <c r="P12" s="3"/>
      <c r="Q12" s="3"/>
      <c r="R12" s="3"/>
      <c r="S12" s="3"/>
      <c r="T12" s="3"/>
      <c r="U12" s="3"/>
      <c r="V12" s="3"/>
      <c r="W12" s="3"/>
      <c r="X12" s="3"/>
      <c r="Y12" s="85"/>
      <c r="Z12" s="4"/>
      <c r="AA12" s="4"/>
      <c r="AB12" s="4"/>
      <c r="AC12" s="4"/>
      <c r="AD12" s="4"/>
      <c r="AE12" s="4"/>
      <c r="AF12" s="4"/>
      <c r="AG12" s="4"/>
      <c r="AH12" s="4"/>
      <c r="AI12" s="4"/>
      <c r="AJ12" s="4"/>
    </row>
    <row r="13" spans="1:41" ht="12" customHeight="1" x14ac:dyDescent="0.35">
      <c r="A13" s="73" t="s">
        <v>38</v>
      </c>
      <c r="B13" s="73"/>
      <c r="C13" s="73"/>
      <c r="D13" s="3"/>
      <c r="E13" s="3"/>
      <c r="F13" s="3"/>
      <c r="G13" s="3"/>
      <c r="H13" s="3"/>
      <c r="I13" s="3"/>
      <c r="J13" s="3"/>
      <c r="K13" s="3"/>
      <c r="L13" s="3"/>
      <c r="M13" s="3"/>
      <c r="N13" s="84"/>
      <c r="O13" s="3"/>
      <c r="P13" s="3"/>
      <c r="Q13" s="3"/>
      <c r="R13" s="3"/>
      <c r="S13" s="3"/>
      <c r="T13" s="3"/>
      <c r="U13" s="3"/>
      <c r="V13" s="3"/>
      <c r="W13" s="3"/>
      <c r="X13" s="3"/>
      <c r="Y13" s="85"/>
      <c r="Z13" s="4"/>
      <c r="AA13" s="4"/>
      <c r="AB13" s="4"/>
      <c r="AC13" s="4"/>
      <c r="AD13" s="4"/>
      <c r="AE13" s="4"/>
      <c r="AF13" s="4"/>
      <c r="AG13" s="4"/>
      <c r="AH13" s="4"/>
      <c r="AI13" s="4"/>
      <c r="AJ13" s="4"/>
    </row>
    <row r="14" spans="1:41" ht="12" customHeight="1" x14ac:dyDescent="0.35">
      <c r="A14" s="73" t="s">
        <v>33</v>
      </c>
      <c r="B14" s="73"/>
      <c r="C14" s="73"/>
      <c r="D14" s="35"/>
      <c r="E14" s="35"/>
      <c r="F14" s="35"/>
      <c r="G14" s="35"/>
      <c r="H14" s="35"/>
      <c r="I14" s="35"/>
      <c r="J14" s="35"/>
      <c r="K14" s="35"/>
      <c r="L14" s="35"/>
      <c r="M14" s="35"/>
      <c r="N14" s="80"/>
      <c r="O14" s="35"/>
      <c r="P14" s="35"/>
      <c r="Q14" s="35"/>
      <c r="R14" s="35"/>
      <c r="S14" s="35"/>
      <c r="T14" s="35"/>
      <c r="U14" s="35"/>
      <c r="V14" s="35"/>
      <c r="W14" s="35"/>
      <c r="X14" s="35"/>
      <c r="Y14" s="81"/>
      <c r="Z14" s="36"/>
      <c r="AA14" s="36"/>
      <c r="AB14" s="36"/>
      <c r="AC14" s="36"/>
      <c r="AD14" s="36"/>
      <c r="AE14" s="36"/>
      <c r="AF14" s="36"/>
      <c r="AG14" s="36"/>
      <c r="AH14" s="36"/>
      <c r="AI14" s="36"/>
      <c r="AJ14" s="36"/>
      <c r="AK14" s="37"/>
      <c r="AL14" s="37"/>
      <c r="AM14" s="37"/>
      <c r="AN14" s="37"/>
      <c r="AO14" s="37"/>
    </row>
    <row r="15" spans="1:41" ht="12" customHeight="1" x14ac:dyDescent="0.35">
      <c r="A15" s="73" t="s">
        <v>51</v>
      </c>
      <c r="B15" s="73"/>
      <c r="C15" s="73"/>
      <c r="D15" s="3"/>
      <c r="E15" s="3"/>
      <c r="F15" s="3"/>
      <c r="G15" s="3"/>
      <c r="H15" s="3"/>
      <c r="I15" s="3"/>
      <c r="J15" s="3"/>
      <c r="K15" s="3"/>
      <c r="L15" s="3"/>
      <c r="M15" s="3"/>
      <c r="N15" s="84"/>
      <c r="O15" s="3"/>
      <c r="P15" s="3"/>
      <c r="Q15" s="3"/>
      <c r="R15" s="3"/>
      <c r="S15" s="3"/>
      <c r="T15" s="3"/>
      <c r="U15" s="3"/>
      <c r="V15" s="3"/>
      <c r="W15" s="3"/>
      <c r="X15" s="3"/>
      <c r="Y15" s="85"/>
      <c r="Z15" s="4"/>
      <c r="AA15" s="4"/>
      <c r="AB15" s="4"/>
      <c r="AC15" s="4"/>
      <c r="AD15" s="4"/>
      <c r="AE15" s="4"/>
      <c r="AF15" s="4"/>
      <c r="AG15" s="4"/>
      <c r="AH15" s="4"/>
      <c r="AI15" s="4"/>
      <c r="AJ15" s="4"/>
    </row>
    <row r="16" spans="1:41" ht="12" customHeight="1" x14ac:dyDescent="0.35">
      <c r="A16" s="285" t="s">
        <v>136</v>
      </c>
      <c r="B16" s="285"/>
      <c r="C16" s="285"/>
      <c r="D16" s="285"/>
      <c r="E16" s="107"/>
      <c r="F16" s="107"/>
      <c r="G16" s="107"/>
      <c r="H16" s="39"/>
      <c r="I16" s="39"/>
      <c r="J16" s="39"/>
      <c r="K16" s="39"/>
      <c r="L16" s="39"/>
      <c r="M16" s="39"/>
      <c r="N16" s="84"/>
      <c r="O16" s="39"/>
      <c r="P16" s="39"/>
      <c r="Q16" s="39"/>
      <c r="R16" s="39"/>
      <c r="S16" s="39"/>
      <c r="T16" s="39"/>
      <c r="U16" s="39"/>
      <c r="V16" s="39"/>
      <c r="W16" s="39"/>
      <c r="X16" s="39"/>
      <c r="Y16" s="85"/>
      <c r="Z16" s="40"/>
      <c r="AA16" s="40"/>
      <c r="AB16" s="40"/>
      <c r="AC16" s="40"/>
      <c r="AD16" s="40"/>
      <c r="AE16" s="40"/>
      <c r="AF16" s="40"/>
      <c r="AG16" s="40"/>
      <c r="AH16" s="40"/>
      <c r="AI16" s="40"/>
      <c r="AJ16" s="40"/>
      <c r="AK16" s="7"/>
      <c r="AL16" s="7"/>
      <c r="AM16" s="7"/>
      <c r="AN16" s="7"/>
      <c r="AO16" s="7"/>
    </row>
    <row r="17" spans="1:41" ht="12" customHeight="1" x14ac:dyDescent="0.35">
      <c r="A17" s="89" t="s">
        <v>57</v>
      </c>
      <c r="B17" s="103"/>
      <c r="C17" s="103"/>
      <c r="D17" s="103"/>
      <c r="E17" s="103"/>
      <c r="F17" s="103"/>
      <c r="G17" s="103"/>
      <c r="H17" s="39"/>
      <c r="I17" s="39"/>
      <c r="J17" s="39"/>
      <c r="K17" s="39"/>
      <c r="L17" s="39"/>
      <c r="M17" s="39"/>
      <c r="N17" s="84"/>
      <c r="O17" s="39"/>
      <c r="P17" s="39"/>
      <c r="Q17" s="39"/>
      <c r="R17" s="39"/>
      <c r="S17" s="39"/>
      <c r="T17" s="39"/>
      <c r="U17" s="39"/>
      <c r="V17" s="39"/>
      <c r="W17" s="39"/>
      <c r="X17" s="39"/>
      <c r="Y17" s="85"/>
      <c r="Z17" s="40"/>
      <c r="AA17" s="40"/>
      <c r="AB17" s="40"/>
      <c r="AC17" s="40"/>
      <c r="AD17" s="40"/>
      <c r="AE17" s="40"/>
      <c r="AF17" s="40"/>
      <c r="AG17" s="40"/>
      <c r="AH17" s="40"/>
      <c r="AI17" s="40"/>
      <c r="AJ17" s="40"/>
      <c r="AK17" s="7"/>
      <c r="AL17" s="7"/>
      <c r="AM17" s="7"/>
      <c r="AN17" s="7"/>
      <c r="AO17" s="7"/>
    </row>
    <row r="18" spans="1:41" ht="14.25" customHeight="1" x14ac:dyDescent="0.35">
      <c r="A18" s="89" t="s">
        <v>242</v>
      </c>
      <c r="B18" s="73"/>
      <c r="C18" s="73"/>
      <c r="D18" s="3"/>
      <c r="E18" s="3"/>
      <c r="F18" s="3"/>
      <c r="G18" s="3"/>
      <c r="H18" s="3"/>
      <c r="I18" s="3"/>
      <c r="J18" s="3"/>
      <c r="K18" s="3"/>
      <c r="L18" s="3"/>
      <c r="M18" s="3"/>
      <c r="N18" s="84"/>
      <c r="O18" s="3"/>
      <c r="P18" s="3"/>
      <c r="Q18" s="3"/>
      <c r="R18" s="3"/>
      <c r="S18" s="3"/>
      <c r="T18" s="3"/>
      <c r="U18" s="3"/>
      <c r="V18" s="3"/>
      <c r="W18" s="3"/>
      <c r="X18" s="3"/>
      <c r="Y18" s="85"/>
      <c r="Z18" s="4"/>
      <c r="AA18" s="4"/>
      <c r="AB18" s="4"/>
      <c r="AC18" s="4"/>
      <c r="AD18" s="4"/>
      <c r="AE18" s="4"/>
      <c r="AF18" s="4"/>
      <c r="AG18" s="4"/>
      <c r="AH18" s="4"/>
      <c r="AI18" s="4"/>
      <c r="AJ18" s="4"/>
    </row>
    <row r="19" spans="1:41" ht="12" customHeight="1" x14ac:dyDescent="0.35">
      <c r="A19" s="89" t="s">
        <v>55</v>
      </c>
      <c r="B19" s="89"/>
      <c r="C19" s="89"/>
      <c r="D19" s="3"/>
      <c r="E19" s="3"/>
      <c r="F19" s="3"/>
      <c r="G19" s="3"/>
      <c r="H19" s="3"/>
      <c r="I19" s="3"/>
      <c r="J19" s="3"/>
      <c r="K19" s="3"/>
      <c r="L19" s="3"/>
      <c r="M19" s="3"/>
      <c r="N19" s="84"/>
      <c r="O19" s="3"/>
      <c r="P19" s="3"/>
      <c r="Q19" s="3"/>
      <c r="R19" s="3"/>
      <c r="S19" s="3"/>
      <c r="T19" s="3"/>
      <c r="U19" s="3"/>
      <c r="V19" s="3"/>
      <c r="W19" s="3"/>
      <c r="X19" s="3"/>
      <c r="Y19" s="85"/>
      <c r="Z19" s="4"/>
      <c r="AA19" s="4"/>
      <c r="AB19" s="4"/>
      <c r="AC19" s="4"/>
      <c r="AD19" s="4"/>
      <c r="AE19" s="4"/>
      <c r="AF19" s="4"/>
      <c r="AG19" s="4"/>
      <c r="AH19" s="4"/>
      <c r="AI19" s="4"/>
      <c r="AJ19" s="4"/>
    </row>
    <row r="20" spans="1:41" ht="12" customHeight="1" x14ac:dyDescent="0.35">
      <c r="A20" s="89" t="s">
        <v>243</v>
      </c>
      <c r="B20" s="73"/>
      <c r="C20" s="73"/>
      <c r="D20" s="3"/>
      <c r="E20" s="3"/>
      <c r="F20" s="3"/>
      <c r="G20" s="3"/>
      <c r="H20" s="3"/>
      <c r="I20" s="3"/>
      <c r="J20" s="3"/>
      <c r="K20" s="3"/>
      <c r="L20" s="3"/>
      <c r="M20" s="3"/>
      <c r="N20" s="84"/>
      <c r="O20" s="3"/>
      <c r="P20" s="3"/>
      <c r="Q20" s="3"/>
      <c r="R20" s="3"/>
      <c r="S20" s="3"/>
      <c r="T20" s="3"/>
      <c r="U20" s="3"/>
      <c r="V20" s="3"/>
      <c r="W20" s="3"/>
      <c r="X20" s="3"/>
      <c r="Y20" s="85"/>
      <c r="Z20" s="4"/>
      <c r="AA20" s="4"/>
      <c r="AB20" s="4"/>
      <c r="AC20" s="4"/>
      <c r="AD20" s="4"/>
      <c r="AE20" s="4"/>
      <c r="AF20" s="4"/>
      <c r="AG20" s="4"/>
      <c r="AH20" s="4"/>
      <c r="AI20" s="4"/>
      <c r="AJ20" s="4"/>
    </row>
    <row r="21" spans="1:41" ht="12" customHeight="1" x14ac:dyDescent="0.35">
      <c r="A21" s="59" t="s">
        <v>35</v>
      </c>
      <c r="B21" s="59"/>
      <c r="C21" s="59"/>
    </row>
    <row r="22" spans="1:41" ht="30" customHeight="1" x14ac:dyDescent="0.35">
      <c r="A22" s="66" t="s">
        <v>244</v>
      </c>
      <c r="B22" s="66"/>
      <c r="C22" s="66"/>
      <c r="D22" s="67"/>
      <c r="E22" s="67"/>
      <c r="F22" s="67"/>
      <c r="G22" s="67"/>
      <c r="H22" s="67"/>
      <c r="I22" s="67"/>
      <c r="J22" s="67"/>
      <c r="K22" s="67"/>
      <c r="L22" s="67"/>
      <c r="M22" s="67"/>
      <c r="N22" s="87"/>
      <c r="O22" s="67"/>
      <c r="P22" s="67"/>
      <c r="Q22" s="67"/>
      <c r="R22" s="67"/>
      <c r="S22" s="67"/>
      <c r="T22" s="67"/>
      <c r="U22" s="67"/>
      <c r="V22" s="67"/>
      <c r="W22" s="67"/>
      <c r="X22" s="67"/>
      <c r="Y22" s="87"/>
      <c r="Z22" s="67"/>
      <c r="AA22" s="67"/>
      <c r="AB22" s="67"/>
      <c r="AC22" s="67"/>
      <c r="AD22" s="67"/>
      <c r="AE22" s="67"/>
      <c r="AF22" s="67"/>
      <c r="AG22" s="67"/>
      <c r="AH22" s="67"/>
      <c r="AI22" s="67"/>
      <c r="AJ22" s="87"/>
      <c r="AK22" s="24"/>
      <c r="AL22" s="24"/>
      <c r="AM22" s="24"/>
      <c r="AN22" s="24"/>
      <c r="AO22" s="24"/>
    </row>
    <row r="23" spans="1:41" ht="20.25" customHeight="1" x14ac:dyDescent="0.35">
      <c r="A23" s="58" t="s">
        <v>223</v>
      </c>
      <c r="B23" s="72"/>
      <c r="C23" s="72"/>
      <c r="D23" s="71"/>
      <c r="E23" s="71"/>
      <c r="F23" s="71"/>
      <c r="G23" s="71"/>
      <c r="H23" s="71"/>
      <c r="I23" s="71"/>
      <c r="J23" s="71"/>
      <c r="K23" s="71"/>
      <c r="L23" s="71"/>
      <c r="M23" s="71"/>
      <c r="N23" s="87"/>
      <c r="O23" s="67"/>
      <c r="P23" s="67"/>
      <c r="Q23" s="67"/>
      <c r="R23" s="67"/>
      <c r="S23" s="71"/>
      <c r="T23" s="71"/>
      <c r="U23" s="71"/>
      <c r="V23" s="71"/>
      <c r="W23" s="71"/>
      <c r="X23" s="71"/>
      <c r="Y23" s="87"/>
      <c r="Z23" s="67"/>
      <c r="AA23" s="67"/>
      <c r="AB23" s="67"/>
      <c r="AC23" s="67"/>
      <c r="AD23" s="67"/>
      <c r="AE23" s="67"/>
      <c r="AF23" s="67"/>
      <c r="AG23" s="67"/>
      <c r="AH23" s="67"/>
      <c r="AI23" s="67"/>
      <c r="AJ23" s="87"/>
      <c r="AK23" s="12"/>
      <c r="AL23" s="12"/>
      <c r="AM23" s="12"/>
      <c r="AN23" s="12"/>
      <c r="AO23" s="12"/>
    </row>
    <row r="24" spans="1:41" ht="15" customHeight="1" x14ac:dyDescent="0.35">
      <c r="A24" s="187"/>
      <c r="B24" s="286" t="s">
        <v>53</v>
      </c>
      <c r="C24" s="287"/>
      <c r="D24" s="287"/>
      <c r="E24" s="287"/>
      <c r="F24" s="287"/>
      <c r="G24" s="287"/>
      <c r="H24" s="287"/>
      <c r="I24" s="287"/>
      <c r="J24" s="287"/>
      <c r="K24" s="287"/>
      <c r="L24" s="287"/>
      <c r="M24" s="287"/>
      <c r="N24" s="288"/>
      <c r="O24" s="286" t="s">
        <v>54</v>
      </c>
      <c r="P24" s="287"/>
      <c r="Q24" s="287"/>
      <c r="R24" s="287"/>
      <c r="S24" s="287"/>
      <c r="T24" s="287"/>
      <c r="U24" s="287"/>
      <c r="V24" s="287"/>
      <c r="W24" s="287"/>
      <c r="X24" s="287"/>
      <c r="Y24" s="287"/>
      <c r="Z24" s="287"/>
      <c r="AA24" s="287"/>
      <c r="AB24" s="288"/>
      <c r="AC24" s="293" t="s">
        <v>60</v>
      </c>
      <c r="AD24" s="291"/>
      <c r="AE24" s="291"/>
      <c r="AF24" s="291"/>
      <c r="AG24" s="291"/>
      <c r="AH24" s="291"/>
      <c r="AI24" s="291"/>
      <c r="AJ24" s="291"/>
      <c r="AK24" s="291"/>
      <c r="AL24" s="291"/>
      <c r="AM24" s="291"/>
      <c r="AN24" s="291"/>
      <c r="AO24" s="292"/>
    </row>
    <row r="25" spans="1:41" ht="44.15" customHeight="1" x14ac:dyDescent="0.35">
      <c r="A25" s="147" t="s">
        <v>36</v>
      </c>
      <c r="B25" s="55" t="s">
        <v>157</v>
      </c>
      <c r="C25" s="55" t="s">
        <v>158</v>
      </c>
      <c r="D25" s="55" t="s">
        <v>159</v>
      </c>
      <c r="E25" s="55" t="s">
        <v>160</v>
      </c>
      <c r="F25" s="55" t="s">
        <v>161</v>
      </c>
      <c r="G25" s="55" t="s">
        <v>162</v>
      </c>
      <c r="H25" s="55" t="s">
        <v>163</v>
      </c>
      <c r="I25" s="55" t="s">
        <v>164</v>
      </c>
      <c r="J25" s="55" t="s">
        <v>165</v>
      </c>
      <c r="K25" s="55" t="s">
        <v>166</v>
      </c>
      <c r="L25" s="55" t="s">
        <v>167</v>
      </c>
      <c r="M25" s="55" t="s">
        <v>168</v>
      </c>
      <c r="N25" s="55" t="s">
        <v>153</v>
      </c>
      <c r="O25" s="55" t="s">
        <v>169</v>
      </c>
      <c r="P25" s="55" t="s">
        <v>170</v>
      </c>
      <c r="Q25" s="55" t="s">
        <v>171</v>
      </c>
      <c r="R25" s="55" t="s">
        <v>172</v>
      </c>
      <c r="S25" s="55" t="s">
        <v>173</v>
      </c>
      <c r="T25" s="55" t="s">
        <v>174</v>
      </c>
      <c r="U25" s="55" t="s">
        <v>175</v>
      </c>
      <c r="V25" s="55" t="s">
        <v>176</v>
      </c>
      <c r="W25" s="55" t="s">
        <v>177</v>
      </c>
      <c r="X25" s="55" t="s">
        <v>178</v>
      </c>
      <c r="Y25" s="55" t="s">
        <v>179</v>
      </c>
      <c r="Z25" s="55" t="s">
        <v>180</v>
      </c>
      <c r="AA25" s="55" t="s">
        <v>181</v>
      </c>
      <c r="AB25" s="55" t="s">
        <v>154</v>
      </c>
      <c r="AC25" s="55" t="s">
        <v>61</v>
      </c>
      <c r="AD25" s="55" t="s">
        <v>62</v>
      </c>
      <c r="AE25" s="55" t="s">
        <v>63</v>
      </c>
      <c r="AF25" s="55" t="s">
        <v>64</v>
      </c>
      <c r="AG25" s="55" t="s">
        <v>65</v>
      </c>
      <c r="AH25" s="55" t="s">
        <v>66</v>
      </c>
      <c r="AI25" s="55" t="s">
        <v>67</v>
      </c>
      <c r="AJ25" s="55" t="s">
        <v>68</v>
      </c>
      <c r="AK25" s="55" t="s">
        <v>69</v>
      </c>
      <c r="AL25" s="55" t="s">
        <v>70</v>
      </c>
      <c r="AM25" s="55" t="s">
        <v>71</v>
      </c>
      <c r="AN25" s="55" t="s">
        <v>72</v>
      </c>
      <c r="AO25" s="55" t="s">
        <v>73</v>
      </c>
    </row>
    <row r="26" spans="1:41" ht="15" customHeight="1" x14ac:dyDescent="0.35">
      <c r="A26" s="118" t="s">
        <v>40</v>
      </c>
      <c r="B26" s="128">
        <v>411840</v>
      </c>
      <c r="C26" s="128">
        <v>358601</v>
      </c>
      <c r="D26" s="120">
        <v>399288</v>
      </c>
      <c r="E26" s="120">
        <v>410497</v>
      </c>
      <c r="F26" s="120">
        <v>418693</v>
      </c>
      <c r="G26" s="120">
        <v>385306</v>
      </c>
      <c r="H26" s="120">
        <v>397452</v>
      </c>
      <c r="I26" s="120">
        <v>377615</v>
      </c>
      <c r="J26" s="120">
        <v>399640</v>
      </c>
      <c r="K26" s="120">
        <v>429576</v>
      </c>
      <c r="L26" s="120">
        <v>395578</v>
      </c>
      <c r="M26" s="120">
        <v>372669</v>
      </c>
      <c r="N26" s="120">
        <f>SUM(B26:M26)/12</f>
        <v>396396.25</v>
      </c>
      <c r="O26" s="120">
        <v>349484</v>
      </c>
      <c r="P26" s="120">
        <v>293150</v>
      </c>
      <c r="Q26" s="120">
        <v>329317</v>
      </c>
      <c r="R26" s="120">
        <v>370291</v>
      </c>
      <c r="S26" s="120">
        <v>387467</v>
      </c>
      <c r="T26" s="120">
        <v>378121</v>
      </c>
      <c r="U26" s="120">
        <v>406193</v>
      </c>
      <c r="V26" s="120">
        <v>417824</v>
      </c>
      <c r="W26" s="120">
        <v>402340</v>
      </c>
      <c r="X26" s="120">
        <v>370732</v>
      </c>
      <c r="Y26" s="120">
        <v>411418</v>
      </c>
      <c r="Z26" s="120">
        <v>385365</v>
      </c>
      <c r="AA26" s="120">
        <v>459197</v>
      </c>
      <c r="AB26" s="121">
        <f>SUM(O26:AA26)/13</f>
        <v>381607.61538461538</v>
      </c>
      <c r="AC26" s="122">
        <f>(O26-D26)/D26</f>
        <v>-0.12473202300094167</v>
      </c>
      <c r="AD26" s="122">
        <f t="shared" ref="AD26:AL26" si="6">(P26-E26)/E26</f>
        <v>-0.28586567015106079</v>
      </c>
      <c r="AE26" s="122">
        <f t="shared" si="6"/>
        <v>-0.21346428051101882</v>
      </c>
      <c r="AF26" s="122">
        <f t="shared" si="6"/>
        <v>-3.8969027214733228E-2</v>
      </c>
      <c r="AG26" s="122">
        <f t="shared" si="6"/>
        <v>-2.5122530519408635E-2</v>
      </c>
      <c r="AH26" s="130">
        <f t="shared" si="6"/>
        <v>1.3399891423804668E-3</v>
      </c>
      <c r="AI26" s="122">
        <f t="shared" si="6"/>
        <v>1.6397257531778602E-2</v>
      </c>
      <c r="AJ26" s="122">
        <f t="shared" si="6"/>
        <v>-2.7357208037692982E-2</v>
      </c>
      <c r="AK26" s="122">
        <f t="shared" si="6"/>
        <v>1.7093973881257298E-2</v>
      </c>
      <c r="AL26" s="130">
        <f t="shared" si="6"/>
        <v>-5.1976418752297613E-3</v>
      </c>
      <c r="AM26" s="277">
        <f>(Y26-B26)/B26</f>
        <v>-1.0246697746697747E-3</v>
      </c>
      <c r="AN26" s="123">
        <f>(Z26-C26)/C26</f>
        <v>7.463448233552053E-2</v>
      </c>
      <c r="AO26" s="123">
        <f>(AA26-D26)/D26</f>
        <v>0.15003957043537497</v>
      </c>
    </row>
    <row r="27" spans="1:41" ht="15" customHeight="1" x14ac:dyDescent="0.35">
      <c r="A27" s="118" t="s">
        <v>41</v>
      </c>
      <c r="B27" s="274">
        <v>3.4714937839937843E-2</v>
      </c>
      <c r="C27" s="274">
        <v>3.6996550483685213E-2</v>
      </c>
      <c r="D27" s="125">
        <v>3.5398008455049992E-2</v>
      </c>
      <c r="E27" s="125">
        <v>3.6226817735574193E-2</v>
      </c>
      <c r="F27" s="125">
        <v>3.6859942726532327E-2</v>
      </c>
      <c r="G27" s="125">
        <v>3.6503454397284238E-2</v>
      </c>
      <c r="H27" s="125">
        <v>3.8329156728359653E-2</v>
      </c>
      <c r="I27" s="125">
        <v>3.5602399269096828E-2</v>
      </c>
      <c r="J27" s="125">
        <v>3.5456911220098086E-2</v>
      </c>
      <c r="K27" s="125">
        <v>3.7113339665158201E-2</v>
      </c>
      <c r="L27" s="125">
        <v>3.693076965857555E-2</v>
      </c>
      <c r="M27" s="125">
        <v>3.619297553593135E-2</v>
      </c>
      <c r="N27" s="125">
        <f>((B26*B27)+(C26*C27)+(D26*D27)+(E26*E27)+(F26*F27)+(G26*G27)+(H26*H27)+(I26*I27)+(J26*J27)+(K26*K27)+(L26*L27)+(M26*M27))/SUM(B26:M26)</f>
        <v>3.6359871382907048E-2</v>
      </c>
      <c r="O27" s="125">
        <v>0.13435808220118803</v>
      </c>
      <c r="P27" s="125">
        <v>0.45108647450110867</v>
      </c>
      <c r="Q27" s="125">
        <v>0.35358636207666172</v>
      </c>
      <c r="R27" s="125">
        <v>0.28174867874185439</v>
      </c>
      <c r="S27" s="125">
        <v>0.225237246010628</v>
      </c>
      <c r="T27" s="125">
        <v>0.20126626132904546</v>
      </c>
      <c r="U27" s="125">
        <v>0.21042706299714667</v>
      </c>
      <c r="V27" s="125">
        <v>0.20931779888182583</v>
      </c>
      <c r="W27" s="125">
        <v>0.22916190286822091</v>
      </c>
      <c r="X27" s="125">
        <v>0.26139637258181114</v>
      </c>
      <c r="Y27" s="125">
        <v>0.24936682400867244</v>
      </c>
      <c r="Z27" s="125">
        <v>0.24418668016036743</v>
      </c>
      <c r="AA27" s="125">
        <v>0.23852943290134734</v>
      </c>
      <c r="AB27" s="125">
        <f>((O26*O27)+(P26*P27)+(Q26*Q27)+(R26*R27)+(S26*S27)+(T26*T27)+(U26*U27)+(V26*V27)+(W26*W27)+(X26*X27)+(Y26*Y27)+(Z26*Z27)+(AA26*AA27))/SUM(O26:AA26)</f>
        <v>0.24826266368253011</v>
      </c>
      <c r="AC27" s="132" t="s">
        <v>56</v>
      </c>
      <c r="AD27" s="132" t="s">
        <v>56</v>
      </c>
      <c r="AE27" s="132" t="s">
        <v>56</v>
      </c>
      <c r="AF27" s="132" t="s">
        <v>56</v>
      </c>
      <c r="AG27" s="132" t="s">
        <v>56</v>
      </c>
      <c r="AH27" s="132" t="s">
        <v>56</v>
      </c>
      <c r="AI27" s="132" t="s">
        <v>56</v>
      </c>
      <c r="AJ27" s="132" t="s">
        <v>56</v>
      </c>
      <c r="AK27" s="132" t="s">
        <v>56</v>
      </c>
      <c r="AL27" s="132" t="s">
        <v>56</v>
      </c>
      <c r="AM27" s="132" t="s">
        <v>56</v>
      </c>
      <c r="AN27" s="132" t="s">
        <v>56</v>
      </c>
      <c r="AO27" s="133" t="s">
        <v>56</v>
      </c>
    </row>
    <row r="28" spans="1:41" ht="15" customHeight="1" x14ac:dyDescent="0.35">
      <c r="A28" s="118" t="s">
        <v>29</v>
      </c>
      <c r="B28" s="128">
        <v>200070</v>
      </c>
      <c r="C28" s="128">
        <v>175673</v>
      </c>
      <c r="D28" s="120">
        <v>189811</v>
      </c>
      <c r="E28" s="120">
        <v>191456</v>
      </c>
      <c r="F28" s="120">
        <v>201391</v>
      </c>
      <c r="G28" s="120">
        <v>184388</v>
      </c>
      <c r="H28" s="120">
        <v>187645</v>
      </c>
      <c r="I28" s="120">
        <v>180866</v>
      </c>
      <c r="J28" s="120">
        <v>187222</v>
      </c>
      <c r="K28" s="120">
        <v>209155</v>
      </c>
      <c r="L28" s="120">
        <v>188984</v>
      </c>
      <c r="M28" s="120">
        <v>168058</v>
      </c>
      <c r="N28" s="120">
        <f>SUM(B28:M28)/12</f>
        <v>188726.58333333334</v>
      </c>
      <c r="O28" s="120">
        <v>186489</v>
      </c>
      <c r="P28" s="120">
        <v>175133</v>
      </c>
      <c r="Q28" s="120">
        <v>183981</v>
      </c>
      <c r="R28" s="120">
        <v>202716</v>
      </c>
      <c r="S28" s="120">
        <v>192349</v>
      </c>
      <c r="T28" s="120">
        <v>174252</v>
      </c>
      <c r="U28" s="120">
        <v>196012</v>
      </c>
      <c r="V28" s="120">
        <v>202991</v>
      </c>
      <c r="W28" s="120">
        <v>193381</v>
      </c>
      <c r="X28" s="120">
        <v>182569</v>
      </c>
      <c r="Y28" s="120">
        <v>196358</v>
      </c>
      <c r="Z28" s="120">
        <v>189136</v>
      </c>
      <c r="AA28" s="120">
        <v>223402</v>
      </c>
      <c r="AB28" s="121">
        <f>SUM(O28:AA28)/13</f>
        <v>192213</v>
      </c>
      <c r="AC28" s="122">
        <f>(O28-D28)/D28</f>
        <v>-1.7501620032558705E-2</v>
      </c>
      <c r="AD28" s="122">
        <f t="shared" ref="AD28:AL30" si="7">(P28-E28)/E28</f>
        <v>-8.5257187029918108E-2</v>
      </c>
      <c r="AE28" s="122">
        <f t="shared" si="7"/>
        <v>-8.6448748951045484E-2</v>
      </c>
      <c r="AF28" s="122">
        <f t="shared" si="7"/>
        <v>9.9399093216478301E-2</v>
      </c>
      <c r="AG28" s="122">
        <f t="shared" si="7"/>
        <v>2.5068613605478431E-2</v>
      </c>
      <c r="AH28" s="122">
        <f t="shared" si="7"/>
        <v>-3.6568509283115676E-2</v>
      </c>
      <c r="AI28" s="122">
        <f t="shared" si="7"/>
        <v>4.6949610622683234E-2</v>
      </c>
      <c r="AJ28" s="122">
        <f t="shared" si="7"/>
        <v>-2.9470966508092084E-2</v>
      </c>
      <c r="AK28" s="122">
        <f t="shared" si="7"/>
        <v>2.3266519917030014E-2</v>
      </c>
      <c r="AL28" s="122">
        <f t="shared" si="7"/>
        <v>8.6345190350950271E-2</v>
      </c>
      <c r="AM28" s="123">
        <f>(Y28-B28)/B28</f>
        <v>-1.8553506272804519E-2</v>
      </c>
      <c r="AN28" s="123">
        <f>(Z28-C28)/C28</f>
        <v>7.6636705697517543E-2</v>
      </c>
      <c r="AO28" s="123">
        <f>(AA28-D28)/D28</f>
        <v>0.17697077619316057</v>
      </c>
    </row>
    <row r="29" spans="1:41" ht="15" customHeight="1" x14ac:dyDescent="0.35">
      <c r="A29" s="118" t="s">
        <v>42</v>
      </c>
      <c r="B29" s="274">
        <v>2.0607787274453941E-2</v>
      </c>
      <c r="C29" s="274">
        <v>2.0606467698508022E-2</v>
      </c>
      <c r="D29" s="125">
        <v>2.1310672194972895E-2</v>
      </c>
      <c r="E29" s="125">
        <v>2.2109518636135719E-2</v>
      </c>
      <c r="F29" s="125">
        <v>2.1341569384927827E-2</v>
      </c>
      <c r="G29" s="125">
        <v>2.0077228453044667E-2</v>
      </c>
      <c r="H29" s="125">
        <v>2.2910282714700633E-2</v>
      </c>
      <c r="I29" s="125">
        <v>2.1767496378534385E-2</v>
      </c>
      <c r="J29" s="125">
        <v>2.060655264872718E-2</v>
      </c>
      <c r="K29" s="125">
        <v>2.3131170662905501E-2</v>
      </c>
      <c r="L29" s="125">
        <v>2.4187232781611143E-2</v>
      </c>
      <c r="M29" s="125">
        <v>2.2664794297206917E-2</v>
      </c>
      <c r="N29" s="125">
        <f>((B28*B29)+(C28*C29)+(D28*D29)+(E28*E29)+(F28*F29)+(G28*G29)+(H28*H29)+(I28*I29)+(J28*J29)+(K28*K29)+(L28*L29)+(M28*M29))/SUM(B28:M28)</f>
        <v>2.1783276424139155E-2</v>
      </c>
      <c r="O29" s="125">
        <v>8.20852704449056E-2</v>
      </c>
      <c r="P29" s="125">
        <v>0.26232634626255474</v>
      </c>
      <c r="Q29" s="125">
        <v>0.23988346622749088</v>
      </c>
      <c r="R29" s="125">
        <v>0.21710669113439493</v>
      </c>
      <c r="S29" s="125">
        <v>0.19053387332401001</v>
      </c>
      <c r="T29" s="125">
        <v>0.18636801873149234</v>
      </c>
      <c r="U29" s="125">
        <v>0.18408566822439443</v>
      </c>
      <c r="V29" s="125">
        <v>0.1778699548255834</v>
      </c>
      <c r="W29" s="125">
        <v>0.1949829610975225</v>
      </c>
      <c r="X29" s="125">
        <v>0.20598787307812388</v>
      </c>
      <c r="Y29" s="125">
        <v>0.21159311054298779</v>
      </c>
      <c r="Z29" s="125">
        <v>0.2044507655866678</v>
      </c>
      <c r="AA29" s="125">
        <v>0.20052640531418697</v>
      </c>
      <c r="AB29" s="125">
        <f>((O28*O29)+(P28*P29)+(Q28*Q29)+(R28*R29)+(S28*S29)+(T28*T29)+(U28*U29)+(V28*V29)+(W28*W29)+(X28*X29)+(Y28*Y29)+(Z28*Z29)+(AA28*AA29))/SUM(O28:AA28)</f>
        <v>0.19651116209621616</v>
      </c>
      <c r="AC29" s="132" t="s">
        <v>56</v>
      </c>
      <c r="AD29" s="132" t="s">
        <v>56</v>
      </c>
      <c r="AE29" s="132" t="s">
        <v>56</v>
      </c>
      <c r="AF29" s="132" t="s">
        <v>56</v>
      </c>
      <c r="AG29" s="132" t="s">
        <v>56</v>
      </c>
      <c r="AH29" s="132" t="s">
        <v>56</v>
      </c>
      <c r="AI29" s="132" t="s">
        <v>56</v>
      </c>
      <c r="AJ29" s="132" t="s">
        <v>56</v>
      </c>
      <c r="AK29" s="132" t="s">
        <v>56</v>
      </c>
      <c r="AL29" s="132" t="s">
        <v>56</v>
      </c>
      <c r="AM29" s="132" t="s">
        <v>56</v>
      </c>
      <c r="AN29" s="132" t="s">
        <v>56</v>
      </c>
      <c r="AO29" s="133" t="s">
        <v>56</v>
      </c>
    </row>
    <row r="30" spans="1:41" ht="15" customHeight="1" x14ac:dyDescent="0.35">
      <c r="A30" s="118" t="s">
        <v>30</v>
      </c>
      <c r="B30" s="200">
        <v>0</v>
      </c>
      <c r="C30" s="124" t="s">
        <v>58</v>
      </c>
      <c r="D30" s="124" t="s">
        <v>58</v>
      </c>
      <c r="E30" s="120">
        <v>0</v>
      </c>
      <c r="F30" s="120">
        <v>0</v>
      </c>
      <c r="G30" s="120">
        <v>0</v>
      </c>
      <c r="H30" s="120">
        <v>0</v>
      </c>
      <c r="I30" s="120">
        <v>0</v>
      </c>
      <c r="J30" s="124" t="s">
        <v>58</v>
      </c>
      <c r="K30" s="124" t="s">
        <v>58</v>
      </c>
      <c r="L30" s="124" t="s">
        <v>58</v>
      </c>
      <c r="M30" s="120">
        <v>8</v>
      </c>
      <c r="N30" s="124" t="s">
        <v>58</v>
      </c>
      <c r="O30" s="124" t="s">
        <v>58</v>
      </c>
      <c r="P30" s="120">
        <v>7</v>
      </c>
      <c r="Q30" s="120">
        <v>8</v>
      </c>
      <c r="R30" s="120">
        <v>5</v>
      </c>
      <c r="S30" s="120">
        <v>10</v>
      </c>
      <c r="T30" s="120">
        <v>12</v>
      </c>
      <c r="U30" s="124" t="s">
        <v>58</v>
      </c>
      <c r="V30" s="120">
        <v>8</v>
      </c>
      <c r="W30" s="120">
        <v>8</v>
      </c>
      <c r="X30" s="120">
        <v>12</v>
      </c>
      <c r="Y30" s="120">
        <v>7</v>
      </c>
      <c r="Z30" s="120">
        <v>12</v>
      </c>
      <c r="AA30" s="120">
        <v>7</v>
      </c>
      <c r="AB30" s="121">
        <f>SUM(O30:AA30)/13</f>
        <v>7.384615384615385</v>
      </c>
      <c r="AC30" s="124" t="s">
        <v>58</v>
      </c>
      <c r="AD30" s="124" t="s">
        <v>58</v>
      </c>
      <c r="AE30" s="124" t="s">
        <v>58</v>
      </c>
      <c r="AF30" s="124" t="s">
        <v>58</v>
      </c>
      <c r="AG30" s="124" t="s">
        <v>58</v>
      </c>
      <c r="AH30" s="124" t="s">
        <v>58</v>
      </c>
      <c r="AI30" s="124" t="s">
        <v>58</v>
      </c>
      <c r="AJ30" s="124" t="s">
        <v>58</v>
      </c>
      <c r="AK30" s="124" t="s">
        <v>58</v>
      </c>
      <c r="AL30" s="132">
        <f t="shared" si="7"/>
        <v>0.5</v>
      </c>
      <c r="AM30" s="124" t="s">
        <v>58</v>
      </c>
      <c r="AN30" s="124" t="s">
        <v>58</v>
      </c>
      <c r="AO30" s="124" t="s">
        <v>58</v>
      </c>
    </row>
    <row r="31" spans="1:41" ht="15" customHeight="1" x14ac:dyDescent="0.35">
      <c r="A31" s="237" t="s">
        <v>31</v>
      </c>
      <c r="B31" s="258">
        <v>314477</v>
      </c>
      <c r="C31" s="258">
        <v>266722</v>
      </c>
      <c r="D31" s="239">
        <v>307045</v>
      </c>
      <c r="E31" s="239">
        <v>315224</v>
      </c>
      <c r="F31" s="239">
        <v>330492</v>
      </c>
      <c r="G31" s="239">
        <v>302607</v>
      </c>
      <c r="H31" s="239">
        <v>311752</v>
      </c>
      <c r="I31" s="239">
        <v>292304</v>
      </c>
      <c r="J31" s="239">
        <v>299267</v>
      </c>
      <c r="K31" s="239">
        <v>326983</v>
      </c>
      <c r="L31" s="239">
        <v>297965</v>
      </c>
      <c r="M31" s="239">
        <v>264877</v>
      </c>
      <c r="N31" s="239">
        <f>SUM(B31:M31)/12</f>
        <v>302476.25</v>
      </c>
      <c r="O31" s="239">
        <v>246275</v>
      </c>
      <c r="P31" s="239">
        <v>114769</v>
      </c>
      <c r="Q31" s="239">
        <v>159352</v>
      </c>
      <c r="R31" s="239">
        <v>255560</v>
      </c>
      <c r="S31" s="239">
        <v>283765</v>
      </c>
      <c r="T31" s="239">
        <v>272078</v>
      </c>
      <c r="U31" s="239">
        <v>293968</v>
      </c>
      <c r="V31" s="239">
        <v>308594</v>
      </c>
      <c r="W31" s="239">
        <v>295033</v>
      </c>
      <c r="X31" s="239">
        <v>264507</v>
      </c>
      <c r="Y31" s="239">
        <v>302062</v>
      </c>
      <c r="Z31" s="239">
        <v>282113</v>
      </c>
      <c r="AA31" s="239">
        <v>358662</v>
      </c>
      <c r="AB31" s="240">
        <f>SUM(O31:AA31)/13</f>
        <v>264364.46153846156</v>
      </c>
      <c r="AC31" s="241">
        <f>(O31-D31)/D31</f>
        <v>-0.19791887182660522</v>
      </c>
      <c r="AD31" s="241">
        <f t="shared" ref="AD31:AL31" si="8">(P31-E31)/E31</f>
        <v>-0.6359128746542142</v>
      </c>
      <c r="AE31" s="241">
        <f t="shared" si="8"/>
        <v>-0.51783401716229138</v>
      </c>
      <c r="AF31" s="241">
        <f t="shared" si="8"/>
        <v>-0.155472279226852</v>
      </c>
      <c r="AG31" s="241">
        <f t="shared" si="8"/>
        <v>-8.9773281326182355E-2</v>
      </c>
      <c r="AH31" s="241">
        <f t="shared" si="8"/>
        <v>-6.9195084569489293E-2</v>
      </c>
      <c r="AI31" s="241">
        <f t="shared" si="8"/>
        <v>-1.7706596450661114E-2</v>
      </c>
      <c r="AJ31" s="241">
        <f t="shared" si="8"/>
        <v>-5.6238397714865912E-2</v>
      </c>
      <c r="AK31" s="241">
        <f t="shared" si="8"/>
        <v>-9.8400818888124443E-3</v>
      </c>
      <c r="AL31" s="276">
        <f t="shared" si="8"/>
        <v>-1.396874775839352E-3</v>
      </c>
      <c r="AM31" s="242">
        <f t="shared" ref="AM31:AO31" si="9">(Y31-B31)/B31</f>
        <v>-3.94782448318955E-2</v>
      </c>
      <c r="AN31" s="242">
        <f t="shared" si="9"/>
        <v>5.7704276362654752E-2</v>
      </c>
      <c r="AO31" s="242">
        <f t="shared" si="9"/>
        <v>0.16810890911755605</v>
      </c>
    </row>
    <row r="32" spans="1:41" ht="17.25" customHeight="1" x14ac:dyDescent="0.35">
      <c r="A32" s="59" t="s">
        <v>32</v>
      </c>
      <c r="B32" s="59"/>
      <c r="C32" s="59"/>
      <c r="D32" s="30"/>
      <c r="E32" s="30"/>
      <c r="F32" s="30"/>
      <c r="G32" s="30"/>
      <c r="H32" s="30"/>
      <c r="I32" s="30"/>
      <c r="J32" s="30"/>
      <c r="K32" s="30"/>
      <c r="L32" s="30"/>
      <c r="M32" s="30"/>
      <c r="N32" s="63"/>
      <c r="O32" s="30"/>
      <c r="P32" s="30"/>
      <c r="Q32" s="30"/>
      <c r="R32" s="30"/>
      <c r="S32" s="30"/>
      <c r="T32" s="30"/>
      <c r="U32" s="30"/>
      <c r="V32" s="30"/>
      <c r="W32" s="30"/>
      <c r="X32" s="30"/>
      <c r="Y32" s="64"/>
      <c r="Z32" s="31"/>
      <c r="AA32" s="31"/>
      <c r="AB32" s="31"/>
      <c r="AC32" s="31"/>
      <c r="AD32" s="31"/>
      <c r="AE32" s="31"/>
      <c r="AF32" s="31"/>
      <c r="AG32" s="31"/>
      <c r="AH32" s="31"/>
      <c r="AI32" s="31"/>
      <c r="AJ32" s="31"/>
      <c r="AK32" s="41"/>
      <c r="AL32" s="41"/>
      <c r="AM32" s="41"/>
      <c r="AN32" s="41"/>
      <c r="AO32" s="41"/>
    </row>
    <row r="33" spans="1:41" ht="12" customHeight="1" x14ac:dyDescent="0.35">
      <c r="A33" s="73" t="s">
        <v>38</v>
      </c>
      <c r="B33" s="73"/>
      <c r="C33" s="73"/>
      <c r="D33" s="30"/>
      <c r="E33" s="30"/>
      <c r="F33" s="30"/>
      <c r="G33" s="30"/>
      <c r="H33" s="30"/>
      <c r="I33" s="30"/>
      <c r="J33" s="30"/>
      <c r="K33" s="30"/>
      <c r="L33" s="30"/>
      <c r="M33" s="30"/>
      <c r="N33" s="63"/>
      <c r="O33" s="30"/>
      <c r="P33" s="30"/>
      <c r="Q33" s="30"/>
      <c r="R33" s="30"/>
      <c r="S33" s="30"/>
      <c r="T33" s="30"/>
      <c r="U33" s="30"/>
      <c r="V33" s="30"/>
      <c r="W33" s="30"/>
      <c r="X33" s="30"/>
      <c r="Y33" s="64"/>
      <c r="Z33" s="31"/>
      <c r="AA33" s="31"/>
      <c r="AB33" s="31"/>
      <c r="AC33" s="31"/>
      <c r="AD33" s="31"/>
      <c r="AE33" s="31"/>
      <c r="AF33" s="31"/>
      <c r="AG33" s="31"/>
      <c r="AH33" s="31"/>
      <c r="AI33" s="31"/>
      <c r="AJ33" s="31"/>
      <c r="AK33" s="41"/>
      <c r="AL33" s="41"/>
      <c r="AM33" s="41"/>
      <c r="AN33" s="41"/>
      <c r="AO33" s="41"/>
    </row>
    <row r="34" spans="1:41" ht="12" customHeight="1" x14ac:dyDescent="0.35">
      <c r="A34" s="73" t="s">
        <v>33</v>
      </c>
      <c r="B34" s="73"/>
      <c r="C34" s="73"/>
      <c r="D34" s="35"/>
      <c r="E34" s="35"/>
      <c r="F34" s="35"/>
      <c r="G34" s="35"/>
      <c r="H34" s="35"/>
      <c r="I34" s="35"/>
      <c r="J34" s="35"/>
      <c r="K34" s="35"/>
      <c r="L34" s="35"/>
      <c r="M34" s="35"/>
      <c r="N34" s="80"/>
      <c r="O34" s="35"/>
      <c r="P34" s="35"/>
      <c r="Q34" s="35"/>
      <c r="R34" s="35"/>
      <c r="S34" s="35"/>
      <c r="T34" s="35"/>
      <c r="U34" s="35"/>
      <c r="V34" s="35"/>
      <c r="W34" s="35"/>
      <c r="X34" s="35"/>
      <c r="Y34" s="81"/>
      <c r="Z34" s="36"/>
      <c r="AA34" s="36"/>
      <c r="AB34" s="36"/>
      <c r="AC34" s="36"/>
      <c r="AD34" s="36"/>
      <c r="AE34" s="36"/>
      <c r="AF34" s="36"/>
      <c r="AG34" s="36"/>
      <c r="AH34" s="36"/>
      <c r="AI34" s="36"/>
      <c r="AJ34" s="36"/>
      <c r="AK34" s="37"/>
      <c r="AL34" s="37"/>
      <c r="AM34" s="37"/>
      <c r="AN34" s="37"/>
      <c r="AO34" s="37"/>
    </row>
    <row r="35" spans="1:41" ht="12" customHeight="1" x14ac:dyDescent="0.35">
      <c r="A35" s="73" t="s">
        <v>51</v>
      </c>
      <c r="B35" s="73"/>
      <c r="C35" s="73"/>
      <c r="D35" s="3"/>
      <c r="E35" s="3"/>
      <c r="F35" s="3"/>
      <c r="G35" s="3"/>
      <c r="H35" s="3"/>
      <c r="I35" s="3"/>
      <c r="J35" s="3"/>
      <c r="K35" s="3"/>
      <c r="L35" s="3"/>
      <c r="M35" s="3"/>
      <c r="N35" s="84"/>
      <c r="O35" s="3"/>
      <c r="P35" s="3"/>
      <c r="Q35" s="3"/>
      <c r="R35" s="3"/>
      <c r="S35" s="3"/>
      <c r="T35" s="3"/>
      <c r="U35" s="3"/>
      <c r="V35" s="3"/>
      <c r="W35" s="3"/>
      <c r="X35" s="3"/>
      <c r="Y35" s="85"/>
      <c r="Z35" s="4"/>
      <c r="AA35" s="4"/>
      <c r="AB35" s="4"/>
      <c r="AC35" s="4"/>
      <c r="AD35" s="4"/>
      <c r="AE35" s="4"/>
      <c r="AF35" s="4"/>
      <c r="AG35" s="4"/>
      <c r="AH35" s="4"/>
      <c r="AI35" s="4"/>
      <c r="AJ35" s="4"/>
    </row>
    <row r="36" spans="1:41" ht="12" customHeight="1" x14ac:dyDescent="0.35">
      <c r="A36" s="285" t="s">
        <v>136</v>
      </c>
      <c r="B36" s="285"/>
      <c r="C36" s="285"/>
      <c r="D36" s="285"/>
      <c r="E36" s="107"/>
      <c r="F36" s="107"/>
      <c r="G36" s="107"/>
      <c r="H36" s="39"/>
      <c r="I36" s="39"/>
      <c r="J36" s="39"/>
      <c r="K36" s="39"/>
      <c r="L36" s="39"/>
      <c r="M36" s="39"/>
      <c r="N36" s="84"/>
      <c r="O36" s="39"/>
      <c r="P36" s="39"/>
      <c r="Q36" s="39"/>
      <c r="R36" s="39"/>
      <c r="S36" s="39"/>
      <c r="T36" s="39"/>
      <c r="U36" s="39"/>
      <c r="V36" s="39"/>
      <c r="W36" s="39"/>
      <c r="X36" s="39"/>
      <c r="Y36" s="85"/>
      <c r="Z36" s="40"/>
      <c r="AA36" s="40"/>
      <c r="AB36" s="40"/>
      <c r="AC36" s="40"/>
      <c r="AD36" s="40"/>
      <c r="AE36" s="40"/>
      <c r="AF36" s="40"/>
      <c r="AG36" s="40"/>
      <c r="AH36" s="40"/>
      <c r="AI36" s="40"/>
      <c r="AJ36" s="40"/>
      <c r="AK36" s="7"/>
      <c r="AL36" s="7"/>
      <c r="AM36" s="7"/>
      <c r="AN36" s="7"/>
      <c r="AO36" s="7"/>
    </row>
    <row r="37" spans="1:41" ht="12" customHeight="1" x14ac:dyDescent="0.35">
      <c r="A37" s="89" t="s">
        <v>57</v>
      </c>
      <c r="B37" s="73"/>
      <c r="C37" s="73"/>
      <c r="D37" s="30"/>
      <c r="E37" s="30"/>
      <c r="F37" s="30"/>
      <c r="G37" s="30"/>
      <c r="H37" s="30"/>
      <c r="I37" s="30"/>
      <c r="J37" s="30"/>
      <c r="K37" s="30"/>
      <c r="L37" s="30"/>
      <c r="M37" s="30"/>
      <c r="N37" s="63"/>
      <c r="O37" s="30"/>
      <c r="P37" s="30"/>
      <c r="Q37" s="30"/>
      <c r="R37" s="30"/>
      <c r="S37" s="30"/>
      <c r="T37" s="30"/>
      <c r="U37" s="30"/>
      <c r="V37" s="30"/>
      <c r="W37" s="30"/>
      <c r="X37" s="30"/>
      <c r="Y37" s="64"/>
      <c r="Z37" s="31"/>
      <c r="AA37" s="31"/>
      <c r="AB37" s="31"/>
      <c r="AC37" s="31"/>
      <c r="AD37" s="31"/>
      <c r="AE37" s="31"/>
      <c r="AF37" s="31"/>
      <c r="AG37" s="31"/>
      <c r="AH37" s="31"/>
      <c r="AI37" s="31"/>
      <c r="AJ37" s="31"/>
      <c r="AK37" s="41"/>
      <c r="AL37" s="41"/>
      <c r="AM37" s="41"/>
      <c r="AN37" s="41"/>
      <c r="AO37" s="41"/>
    </row>
    <row r="38" spans="1:41" ht="12" customHeight="1" x14ac:dyDescent="0.35">
      <c r="A38" s="89" t="s">
        <v>242</v>
      </c>
      <c r="B38" s="89"/>
      <c r="C38" s="89"/>
      <c r="D38" s="30"/>
      <c r="E38" s="30"/>
      <c r="F38" s="30"/>
      <c r="G38" s="30"/>
      <c r="H38" s="30"/>
      <c r="I38" s="30"/>
      <c r="J38" s="30"/>
      <c r="K38" s="30"/>
      <c r="L38" s="30"/>
      <c r="M38" s="30"/>
      <c r="N38" s="63"/>
      <c r="O38" s="30"/>
      <c r="P38" s="30"/>
      <c r="Q38" s="30"/>
      <c r="R38" s="30"/>
      <c r="S38" s="30"/>
      <c r="T38" s="30"/>
      <c r="U38" s="30"/>
      <c r="V38" s="30"/>
      <c r="W38" s="30"/>
      <c r="X38" s="30"/>
      <c r="Y38" s="64"/>
      <c r="Z38" s="31"/>
      <c r="AA38" s="31"/>
      <c r="AB38" s="31"/>
      <c r="AC38" s="31"/>
      <c r="AD38" s="31"/>
      <c r="AE38" s="31"/>
      <c r="AF38" s="31"/>
      <c r="AG38" s="31"/>
      <c r="AH38" s="31"/>
      <c r="AI38" s="31"/>
      <c r="AJ38" s="31"/>
      <c r="AK38" s="41"/>
      <c r="AL38" s="41"/>
      <c r="AM38" s="41"/>
      <c r="AN38" s="41"/>
      <c r="AO38" s="41"/>
    </row>
    <row r="39" spans="1:41" ht="12" customHeight="1" x14ac:dyDescent="0.35">
      <c r="A39" s="89" t="s">
        <v>55</v>
      </c>
      <c r="B39" s="89"/>
      <c r="C39" s="89"/>
      <c r="D39" s="30"/>
      <c r="E39" s="30"/>
      <c r="F39" s="30"/>
      <c r="G39" s="30"/>
      <c r="H39" s="30"/>
      <c r="I39" s="30"/>
      <c r="J39" s="30"/>
      <c r="K39" s="30"/>
      <c r="L39" s="30"/>
      <c r="M39" s="30"/>
      <c r="N39" s="63"/>
      <c r="O39" s="30"/>
      <c r="P39" s="30"/>
      <c r="Q39" s="30"/>
      <c r="R39" s="30"/>
      <c r="S39" s="30"/>
      <c r="T39" s="30"/>
      <c r="U39" s="30"/>
      <c r="V39" s="30"/>
      <c r="W39" s="30"/>
      <c r="X39" s="30"/>
      <c r="Y39" s="64"/>
      <c r="Z39" s="31"/>
      <c r="AA39" s="31"/>
      <c r="AB39" s="31"/>
      <c r="AC39" s="31"/>
      <c r="AD39" s="31"/>
      <c r="AE39" s="31"/>
      <c r="AF39" s="31"/>
      <c r="AG39" s="31"/>
      <c r="AH39" s="31"/>
      <c r="AI39" s="31"/>
      <c r="AJ39" s="31"/>
      <c r="AK39" s="41"/>
      <c r="AL39" s="41"/>
      <c r="AM39" s="41"/>
      <c r="AN39" s="41"/>
      <c r="AO39" s="41"/>
    </row>
    <row r="40" spans="1:41" ht="12" customHeight="1" x14ac:dyDescent="0.35">
      <c r="A40" s="89" t="s">
        <v>243</v>
      </c>
      <c r="B40" s="73"/>
      <c r="C40" s="73"/>
      <c r="D40" s="30"/>
      <c r="E40" s="30"/>
      <c r="F40" s="30"/>
      <c r="G40" s="30"/>
      <c r="H40" s="30"/>
      <c r="I40" s="30"/>
      <c r="J40" s="30"/>
      <c r="K40" s="30"/>
      <c r="L40" s="30"/>
      <c r="M40" s="30"/>
      <c r="N40" s="63"/>
      <c r="O40" s="30"/>
      <c r="P40" s="30"/>
      <c r="Q40" s="30"/>
      <c r="R40" s="30"/>
      <c r="S40" s="30"/>
      <c r="T40" s="30"/>
      <c r="U40" s="30"/>
      <c r="V40" s="30"/>
      <c r="W40" s="30"/>
      <c r="X40" s="30"/>
      <c r="Y40" s="64"/>
      <c r="Z40" s="31"/>
      <c r="AA40" s="31"/>
      <c r="AB40" s="31"/>
      <c r="AC40" s="31"/>
      <c r="AD40" s="31"/>
      <c r="AE40" s="31"/>
      <c r="AF40" s="31"/>
      <c r="AG40" s="31"/>
      <c r="AH40" s="31"/>
      <c r="AI40" s="31"/>
      <c r="AJ40" s="31"/>
      <c r="AK40" s="41"/>
      <c r="AL40" s="41"/>
      <c r="AM40" s="41"/>
      <c r="AN40" s="41"/>
      <c r="AO40" s="41"/>
    </row>
    <row r="41" spans="1:41" ht="12" customHeight="1" x14ac:dyDescent="0.35">
      <c r="A41" s="59" t="s">
        <v>35</v>
      </c>
      <c r="B41" s="59"/>
      <c r="C41" s="59"/>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41"/>
      <c r="AL41" s="41"/>
      <c r="AM41" s="41"/>
      <c r="AN41" s="41"/>
      <c r="AO41" s="41"/>
    </row>
    <row r="42" spans="1:41" ht="30" customHeight="1" x14ac:dyDescent="0.35">
      <c r="A42" s="66" t="s">
        <v>244</v>
      </c>
      <c r="B42" s="66"/>
      <c r="C42" s="66"/>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38"/>
      <c r="AL42" s="38"/>
      <c r="AM42" s="38"/>
      <c r="AN42" s="38"/>
      <c r="AO42" s="38"/>
    </row>
    <row r="43" spans="1:41" ht="20.25" customHeight="1" x14ac:dyDescent="0.35">
      <c r="A43" s="58" t="s">
        <v>224</v>
      </c>
      <c r="B43" s="70"/>
      <c r="C43" s="70"/>
      <c r="D43" s="207"/>
      <c r="E43" s="207"/>
      <c r="F43" s="207"/>
      <c r="G43" s="207"/>
      <c r="H43" s="207"/>
      <c r="I43" s="207"/>
      <c r="J43" s="207"/>
      <c r="K43" s="207"/>
      <c r="L43" s="207"/>
      <c r="M43" s="207"/>
      <c r="N43" s="207"/>
      <c r="O43" s="208"/>
      <c r="P43" s="208"/>
      <c r="Q43" s="208"/>
      <c r="R43" s="208"/>
      <c r="S43" s="207"/>
      <c r="T43" s="207"/>
      <c r="U43" s="207"/>
      <c r="V43" s="207"/>
      <c r="W43" s="207"/>
      <c r="X43" s="207"/>
      <c r="Y43" s="207"/>
      <c r="Z43" s="209"/>
      <c r="AA43" s="209"/>
      <c r="AB43" s="209"/>
      <c r="AC43" s="209"/>
      <c r="AD43" s="209"/>
      <c r="AE43" s="209"/>
      <c r="AF43" s="209"/>
      <c r="AG43" s="209"/>
      <c r="AH43" s="209"/>
      <c r="AI43" s="209"/>
      <c r="AJ43" s="209"/>
      <c r="AK43" s="38"/>
      <c r="AL43" s="38"/>
      <c r="AM43" s="38"/>
      <c r="AN43" s="38"/>
      <c r="AO43" s="38"/>
    </row>
    <row r="44" spans="1:41" ht="15" customHeight="1" x14ac:dyDescent="0.35">
      <c r="A44" s="139"/>
      <c r="B44" s="286" t="s">
        <v>53</v>
      </c>
      <c r="C44" s="287"/>
      <c r="D44" s="287"/>
      <c r="E44" s="287"/>
      <c r="F44" s="287"/>
      <c r="G44" s="287"/>
      <c r="H44" s="287"/>
      <c r="I44" s="287"/>
      <c r="J44" s="287"/>
      <c r="K44" s="287"/>
      <c r="L44" s="287"/>
      <c r="M44" s="287"/>
      <c r="N44" s="288"/>
      <c r="O44" s="286" t="s">
        <v>54</v>
      </c>
      <c r="P44" s="287"/>
      <c r="Q44" s="287"/>
      <c r="R44" s="287"/>
      <c r="S44" s="287"/>
      <c r="T44" s="287"/>
      <c r="U44" s="287"/>
      <c r="V44" s="287"/>
      <c r="W44" s="287"/>
      <c r="X44" s="287"/>
      <c r="Y44" s="287"/>
      <c r="Z44" s="287"/>
      <c r="AA44" s="287"/>
      <c r="AB44" s="288"/>
      <c r="AC44" s="293" t="s">
        <v>60</v>
      </c>
      <c r="AD44" s="291"/>
      <c r="AE44" s="291"/>
      <c r="AF44" s="291"/>
      <c r="AG44" s="291"/>
      <c r="AH44" s="291"/>
      <c r="AI44" s="291"/>
      <c r="AJ44" s="291"/>
      <c r="AK44" s="291"/>
      <c r="AL44" s="291"/>
      <c r="AM44" s="291"/>
      <c r="AN44" s="291"/>
      <c r="AO44" s="292"/>
    </row>
    <row r="45" spans="1:41" ht="44.15" customHeight="1" x14ac:dyDescent="0.35">
      <c r="A45" s="117" t="s">
        <v>37</v>
      </c>
      <c r="B45" s="55" t="s">
        <v>157</v>
      </c>
      <c r="C45" s="55" t="s">
        <v>158</v>
      </c>
      <c r="D45" s="55" t="s">
        <v>159</v>
      </c>
      <c r="E45" s="55" t="s">
        <v>160</v>
      </c>
      <c r="F45" s="55" t="s">
        <v>161</v>
      </c>
      <c r="G45" s="55" t="s">
        <v>162</v>
      </c>
      <c r="H45" s="55" t="s">
        <v>163</v>
      </c>
      <c r="I45" s="55" t="s">
        <v>164</v>
      </c>
      <c r="J45" s="55" t="s">
        <v>165</v>
      </c>
      <c r="K45" s="55" t="s">
        <v>166</v>
      </c>
      <c r="L45" s="55" t="s">
        <v>167</v>
      </c>
      <c r="M45" s="55" t="s">
        <v>168</v>
      </c>
      <c r="N45" s="55" t="s">
        <v>153</v>
      </c>
      <c r="O45" s="55" t="s">
        <v>169</v>
      </c>
      <c r="P45" s="55" t="s">
        <v>170</v>
      </c>
      <c r="Q45" s="55" t="s">
        <v>171</v>
      </c>
      <c r="R45" s="55" t="s">
        <v>172</v>
      </c>
      <c r="S45" s="55" t="s">
        <v>173</v>
      </c>
      <c r="T45" s="55" t="s">
        <v>174</v>
      </c>
      <c r="U45" s="55" t="s">
        <v>175</v>
      </c>
      <c r="V45" s="55" t="s">
        <v>176</v>
      </c>
      <c r="W45" s="55" t="s">
        <v>177</v>
      </c>
      <c r="X45" s="55" t="s">
        <v>178</v>
      </c>
      <c r="Y45" s="55" t="s">
        <v>179</v>
      </c>
      <c r="Z45" s="55" t="s">
        <v>180</v>
      </c>
      <c r="AA45" s="55" t="s">
        <v>181</v>
      </c>
      <c r="AB45" s="55" t="s">
        <v>154</v>
      </c>
      <c r="AC45" s="55" t="s">
        <v>61</v>
      </c>
      <c r="AD45" s="55" t="s">
        <v>62</v>
      </c>
      <c r="AE45" s="55" t="s">
        <v>63</v>
      </c>
      <c r="AF45" s="55" t="s">
        <v>64</v>
      </c>
      <c r="AG45" s="55" t="s">
        <v>65</v>
      </c>
      <c r="AH45" s="55" t="s">
        <v>66</v>
      </c>
      <c r="AI45" s="55" t="s">
        <v>67</v>
      </c>
      <c r="AJ45" s="55" t="s">
        <v>68</v>
      </c>
      <c r="AK45" s="55" t="s">
        <v>69</v>
      </c>
      <c r="AL45" s="55" t="s">
        <v>70</v>
      </c>
      <c r="AM45" s="55" t="s">
        <v>71</v>
      </c>
      <c r="AN45" s="55" t="s">
        <v>72</v>
      </c>
      <c r="AO45" s="55" t="s">
        <v>73</v>
      </c>
    </row>
    <row r="46" spans="1:41" ht="15" customHeight="1" x14ac:dyDescent="0.35">
      <c r="A46" s="118" t="s">
        <v>40</v>
      </c>
      <c r="B46" s="200">
        <v>232780</v>
      </c>
      <c r="C46" s="200">
        <v>196924</v>
      </c>
      <c r="D46" s="120">
        <v>219353</v>
      </c>
      <c r="E46" s="120">
        <v>234290</v>
      </c>
      <c r="F46" s="120">
        <v>244398</v>
      </c>
      <c r="G46" s="120">
        <v>224204</v>
      </c>
      <c r="H46" s="120">
        <v>228286</v>
      </c>
      <c r="I46" s="120">
        <v>210100</v>
      </c>
      <c r="J46" s="120">
        <v>226801</v>
      </c>
      <c r="K46" s="120">
        <v>246366</v>
      </c>
      <c r="L46" s="120">
        <v>214824</v>
      </c>
      <c r="M46" s="120">
        <v>199413</v>
      </c>
      <c r="N46" s="120">
        <f>SUM(B46:M46)/12</f>
        <v>223144.91666666666</v>
      </c>
      <c r="O46" s="120">
        <v>190326</v>
      </c>
      <c r="P46" s="120">
        <v>157922</v>
      </c>
      <c r="Q46" s="120">
        <v>169428</v>
      </c>
      <c r="R46" s="120">
        <v>211321</v>
      </c>
      <c r="S46" s="120">
        <v>211524</v>
      </c>
      <c r="T46" s="120">
        <v>201905</v>
      </c>
      <c r="U46" s="120">
        <v>227425</v>
      </c>
      <c r="V46" s="120">
        <v>227520</v>
      </c>
      <c r="W46" s="120">
        <v>215109</v>
      </c>
      <c r="X46" s="120">
        <v>198572</v>
      </c>
      <c r="Y46" s="120">
        <v>219768</v>
      </c>
      <c r="Z46" s="120">
        <v>204809</v>
      </c>
      <c r="AA46" s="120">
        <v>249711</v>
      </c>
      <c r="AB46" s="121">
        <f>SUM(O46:AA46)/13</f>
        <v>206564.61538461538</v>
      </c>
      <c r="AC46" s="122">
        <f>(O46-D46)/D46</f>
        <v>-0.13233007982566913</v>
      </c>
      <c r="AD46" s="122">
        <f t="shared" ref="AD46:AL46" si="10">(P46-E46)/E46</f>
        <v>-0.32595501301805457</v>
      </c>
      <c r="AE46" s="122">
        <f t="shared" si="10"/>
        <v>-0.30675373775562814</v>
      </c>
      <c r="AF46" s="122">
        <f t="shared" si="10"/>
        <v>-5.7461062246882307E-2</v>
      </c>
      <c r="AG46" s="122">
        <f t="shared" si="10"/>
        <v>-7.3425440018222751E-2</v>
      </c>
      <c r="AH46" s="122">
        <f t="shared" si="10"/>
        <v>-3.9005235602094242E-2</v>
      </c>
      <c r="AI46" s="130">
        <f t="shared" si="10"/>
        <v>2.7513106203235437E-3</v>
      </c>
      <c r="AJ46" s="122">
        <f t="shared" si="10"/>
        <v>-7.6495945057353687E-2</v>
      </c>
      <c r="AK46" s="130">
        <f t="shared" si="10"/>
        <v>1.3266674114624064E-3</v>
      </c>
      <c r="AL46" s="130">
        <f t="shared" si="10"/>
        <v>-4.2173780044430405E-3</v>
      </c>
      <c r="AM46" s="123">
        <f>(Y46-B46)/B46</f>
        <v>-5.5898273047512673E-2</v>
      </c>
      <c r="AN46" s="123">
        <f>(Z46-C46)/C46</f>
        <v>4.0040827933619058E-2</v>
      </c>
      <c r="AO46" s="123">
        <f>(AA46-D46)/D46</f>
        <v>0.13839792480613441</v>
      </c>
    </row>
    <row r="47" spans="1:41" ht="15" customHeight="1" x14ac:dyDescent="0.35">
      <c r="A47" s="118" t="s">
        <v>41</v>
      </c>
      <c r="B47" s="274">
        <v>3.2601598075436035E-2</v>
      </c>
      <c r="C47" s="274">
        <v>3.1509617923665981E-2</v>
      </c>
      <c r="D47" s="125">
        <v>3.2901305202117134E-2</v>
      </c>
      <c r="E47" s="125">
        <v>3.0654317299073797E-2</v>
      </c>
      <c r="F47" s="125">
        <v>3.1751487328046876E-2</v>
      </c>
      <c r="G47" s="125">
        <v>3.0967333321439403E-2</v>
      </c>
      <c r="H47" s="125">
        <v>3.2656404685350832E-2</v>
      </c>
      <c r="I47" s="125">
        <v>3.3455497382198954E-2</v>
      </c>
      <c r="J47" s="125">
        <v>3.3209730115828416E-2</v>
      </c>
      <c r="K47" s="125">
        <v>3.3645064659896251E-2</v>
      </c>
      <c r="L47" s="125">
        <v>3.8021822515175212E-2</v>
      </c>
      <c r="M47" s="125">
        <v>3.382427424490881E-2</v>
      </c>
      <c r="N47" s="125">
        <f>((B46*B47)+(C46*C47)+(D46*D47)+(E46*E47)+(F46*F47)+(G46*G47)+(H46*H47)+(I46*I47)+(J46*J47)+(K46*K47)+(L46*L47)+(M46*M47))/SUM(B46:M46)</f>
        <v>3.2906119677832676E-2</v>
      </c>
      <c r="O47" s="125">
        <v>0.11069428244170529</v>
      </c>
      <c r="P47" s="125">
        <v>0.37548283329745064</v>
      </c>
      <c r="Q47" s="125">
        <v>0.26392922067190783</v>
      </c>
      <c r="R47" s="125">
        <v>0.18042220129565922</v>
      </c>
      <c r="S47" s="125">
        <v>0.14821485977950494</v>
      </c>
      <c r="T47" s="125">
        <v>0.13439488868527277</v>
      </c>
      <c r="U47" s="125">
        <v>0.13542046828624821</v>
      </c>
      <c r="V47" s="125">
        <v>0.13646712376933895</v>
      </c>
      <c r="W47" s="125">
        <v>0.15149993724111963</v>
      </c>
      <c r="X47" s="125">
        <v>0.18821384686662773</v>
      </c>
      <c r="Y47" s="125">
        <v>0.17899785228058679</v>
      </c>
      <c r="Z47" s="125">
        <v>0.17069074112954022</v>
      </c>
      <c r="AA47" s="125">
        <v>0.16642038196154754</v>
      </c>
      <c r="AB47" s="125">
        <f>((O46*O47)+(P46*P47)+(Q46*Q47)+(R46*R47)+(S46*S47)+(T46*T47)+(U46*U47)+(V46*V47)+(W46*W47)+(X46*X47)+(Y46*Y47)+(Z46*Z47)+(AA46*AA47))/SUM(O46:AA46)</f>
        <v>0.17478568821825169</v>
      </c>
      <c r="AC47" s="132" t="s">
        <v>56</v>
      </c>
      <c r="AD47" s="132" t="s">
        <v>56</v>
      </c>
      <c r="AE47" s="132" t="s">
        <v>56</v>
      </c>
      <c r="AF47" s="132" t="s">
        <v>56</v>
      </c>
      <c r="AG47" s="132" t="s">
        <v>56</v>
      </c>
      <c r="AH47" s="132" t="s">
        <v>56</v>
      </c>
      <c r="AI47" s="132" t="s">
        <v>56</v>
      </c>
      <c r="AJ47" s="132" t="s">
        <v>56</v>
      </c>
      <c r="AK47" s="132" t="s">
        <v>56</v>
      </c>
      <c r="AL47" s="132" t="s">
        <v>56</v>
      </c>
      <c r="AM47" s="132" t="s">
        <v>56</v>
      </c>
      <c r="AN47" s="132" t="s">
        <v>56</v>
      </c>
      <c r="AO47" s="133" t="s">
        <v>56</v>
      </c>
    </row>
    <row r="48" spans="1:41" ht="15" customHeight="1" x14ac:dyDescent="0.35">
      <c r="A48" s="118" t="s">
        <v>29</v>
      </c>
      <c r="B48" s="128">
        <v>8458</v>
      </c>
      <c r="C48" s="128">
        <v>6818</v>
      </c>
      <c r="D48" s="120">
        <v>7292</v>
      </c>
      <c r="E48" s="120">
        <v>8400</v>
      </c>
      <c r="F48" s="120">
        <v>8124</v>
      </c>
      <c r="G48" s="120">
        <v>7348</v>
      </c>
      <c r="H48" s="120">
        <v>7642</v>
      </c>
      <c r="I48" s="120">
        <v>7659</v>
      </c>
      <c r="J48" s="120">
        <v>7902</v>
      </c>
      <c r="K48" s="120">
        <v>9341</v>
      </c>
      <c r="L48" s="120">
        <v>8250</v>
      </c>
      <c r="M48" s="120">
        <v>7063</v>
      </c>
      <c r="N48" s="120">
        <f>SUM(B48:M48)/12</f>
        <v>7858.083333333333</v>
      </c>
      <c r="O48" s="120">
        <v>7738</v>
      </c>
      <c r="P48" s="120">
        <v>6469</v>
      </c>
      <c r="Q48" s="120">
        <v>7102</v>
      </c>
      <c r="R48" s="120">
        <v>9003</v>
      </c>
      <c r="S48" s="120">
        <v>8923</v>
      </c>
      <c r="T48" s="120">
        <v>7729</v>
      </c>
      <c r="U48" s="120">
        <v>9440</v>
      </c>
      <c r="V48" s="120">
        <v>9531</v>
      </c>
      <c r="W48" s="120">
        <v>8937</v>
      </c>
      <c r="X48" s="120">
        <v>8346</v>
      </c>
      <c r="Y48" s="120">
        <v>9107</v>
      </c>
      <c r="Z48" s="120">
        <v>8609</v>
      </c>
      <c r="AA48" s="120">
        <v>9992</v>
      </c>
      <c r="AB48" s="121">
        <f>SUM(O48:AA48)/13</f>
        <v>8532.7692307692305</v>
      </c>
      <c r="AC48" s="122">
        <f>(O48-D48)/D48</f>
        <v>6.1162918266593529E-2</v>
      </c>
      <c r="AD48" s="122">
        <f t="shared" ref="AD48:AL48" si="11">(P48-E48)/E48</f>
        <v>-0.22988095238095238</v>
      </c>
      <c r="AE48" s="122">
        <f t="shared" si="11"/>
        <v>-0.12580009847365831</v>
      </c>
      <c r="AF48" s="122">
        <f t="shared" si="11"/>
        <v>0.22523135547087642</v>
      </c>
      <c r="AG48" s="122">
        <f t="shared" si="11"/>
        <v>0.1676262758440199</v>
      </c>
      <c r="AH48" s="130">
        <f t="shared" si="11"/>
        <v>9.1395743569656612E-3</v>
      </c>
      <c r="AI48" s="122">
        <f t="shared" si="11"/>
        <v>0.19463426980511264</v>
      </c>
      <c r="AJ48" s="122">
        <f t="shared" si="11"/>
        <v>2.0340434642971843E-2</v>
      </c>
      <c r="AK48" s="122">
        <f t="shared" si="11"/>
        <v>8.3272727272727276E-2</v>
      </c>
      <c r="AL48" s="122">
        <f t="shared" si="11"/>
        <v>0.18165085657652555</v>
      </c>
      <c r="AM48" s="123">
        <f>(Y48-B48)/B48</f>
        <v>7.6732087964057699E-2</v>
      </c>
      <c r="AN48" s="123">
        <f>(Z48-C48)/C48</f>
        <v>0.26268700498679964</v>
      </c>
      <c r="AO48" s="123">
        <f>(AA48-D48)/D48</f>
        <v>0.37026878771256172</v>
      </c>
    </row>
    <row r="49" spans="1:41" ht="15" customHeight="1" x14ac:dyDescent="0.35">
      <c r="A49" s="118" t="s">
        <v>42</v>
      </c>
      <c r="B49" s="274">
        <v>5.9825017734689054E-2</v>
      </c>
      <c r="C49" s="274">
        <v>7.3481959518920503E-2</v>
      </c>
      <c r="D49" s="125">
        <v>8.749314317059792E-2</v>
      </c>
      <c r="E49" s="125">
        <v>8.9404761904761904E-2</v>
      </c>
      <c r="F49" s="125">
        <v>9.3919251600196943E-2</v>
      </c>
      <c r="G49" s="125">
        <v>0.10519869352204682</v>
      </c>
      <c r="H49" s="125">
        <v>9.931954985605862E-2</v>
      </c>
      <c r="I49" s="125">
        <v>9.3354223789006402E-2</v>
      </c>
      <c r="J49" s="125">
        <v>7.3146038977474057E-2</v>
      </c>
      <c r="K49" s="125">
        <v>5.4598008778503369E-2</v>
      </c>
      <c r="L49" s="125">
        <v>7.054545454545455E-2</v>
      </c>
      <c r="M49" s="125">
        <v>7.2490443154466941E-2</v>
      </c>
      <c r="N49" s="125">
        <f>((B48*B49)+(C48*C49)+(D48*D49)+(E48*E49)+(F48*F49)+(G48*G49)+(H48*H49)+(I48*I49)+(J48*J49)+(K48*K49)+(L48*L49)+(M48*M49))/SUM(B48:M48)</f>
        <v>8.0469155964664835E-2</v>
      </c>
      <c r="O49" s="125">
        <v>9.5115016800206773E-2</v>
      </c>
      <c r="P49" s="125">
        <v>0.17622507342711394</v>
      </c>
      <c r="Q49" s="125">
        <v>0.17150098563784849</v>
      </c>
      <c r="R49" s="125">
        <v>0.13517716316783293</v>
      </c>
      <c r="S49" s="125">
        <v>0.12383727445926258</v>
      </c>
      <c r="T49" s="125">
        <v>0.11890283348427999</v>
      </c>
      <c r="U49" s="125">
        <v>0.11408898305084746</v>
      </c>
      <c r="V49" s="125">
        <v>0.10187808204805372</v>
      </c>
      <c r="W49" s="125">
        <v>9.8131363992391182E-2</v>
      </c>
      <c r="X49" s="125">
        <v>0.12341241313203929</v>
      </c>
      <c r="Y49" s="125">
        <v>0.11848028988690018</v>
      </c>
      <c r="Z49" s="125">
        <v>0.12475316529213613</v>
      </c>
      <c r="AA49" s="125">
        <v>0.11929543634907927</v>
      </c>
      <c r="AB49" s="125">
        <f>((O48*O49)+(P48*P49)+(Q48*Q49)+(R48*R49)+(S48*S49)+(T48*T49)+(U48*U49)+(V48*V49)+(W48*W49)+(X48*X49)+(Y48*Y49)+(Z48*Z49)+(AA48*AA49))/SUM(O48:AA48)</f>
        <v>0.12291978436074501</v>
      </c>
      <c r="AC49" s="132" t="s">
        <v>56</v>
      </c>
      <c r="AD49" s="132" t="s">
        <v>56</v>
      </c>
      <c r="AE49" s="132" t="s">
        <v>56</v>
      </c>
      <c r="AF49" s="132" t="s">
        <v>56</v>
      </c>
      <c r="AG49" s="132" t="s">
        <v>56</v>
      </c>
      <c r="AH49" s="132" t="s">
        <v>56</v>
      </c>
      <c r="AI49" s="132" t="s">
        <v>56</v>
      </c>
      <c r="AJ49" s="132" t="s">
        <v>56</v>
      </c>
      <c r="AK49" s="132" t="s">
        <v>56</v>
      </c>
      <c r="AL49" s="132" t="s">
        <v>56</v>
      </c>
      <c r="AM49" s="132" t="s">
        <v>56</v>
      </c>
      <c r="AN49" s="132" t="s">
        <v>56</v>
      </c>
      <c r="AO49" s="133" t="s">
        <v>56</v>
      </c>
    </row>
    <row r="50" spans="1:41" ht="15" customHeight="1" x14ac:dyDescent="0.35">
      <c r="A50" s="118" t="s">
        <v>30</v>
      </c>
      <c r="B50" s="128">
        <v>4489</v>
      </c>
      <c r="C50" s="128">
        <v>4260</v>
      </c>
      <c r="D50" s="120">
        <v>4923</v>
      </c>
      <c r="E50" s="120">
        <v>4694</v>
      </c>
      <c r="F50" s="120">
        <v>5085</v>
      </c>
      <c r="G50" s="120">
        <v>4890</v>
      </c>
      <c r="H50" s="120">
        <v>5042</v>
      </c>
      <c r="I50" s="120">
        <v>5060</v>
      </c>
      <c r="J50" s="120">
        <v>4889</v>
      </c>
      <c r="K50" s="120">
        <v>4651</v>
      </c>
      <c r="L50" s="120">
        <v>4643</v>
      </c>
      <c r="M50" s="120">
        <v>4534</v>
      </c>
      <c r="N50" s="120">
        <f t="shared" ref="N50:N51" si="12">SUM(B50:M50)/12</f>
        <v>4763.333333333333</v>
      </c>
      <c r="O50" s="120">
        <v>4830</v>
      </c>
      <c r="P50" s="120">
        <v>4576</v>
      </c>
      <c r="Q50" s="120">
        <v>5000</v>
      </c>
      <c r="R50" s="120">
        <v>4688</v>
      </c>
      <c r="S50" s="120">
        <v>5086</v>
      </c>
      <c r="T50" s="120">
        <v>4898</v>
      </c>
      <c r="U50" s="120">
        <v>4721</v>
      </c>
      <c r="V50" s="120">
        <v>4715</v>
      </c>
      <c r="W50" s="120">
        <v>4292</v>
      </c>
      <c r="X50" s="120">
        <v>4495</v>
      </c>
      <c r="Y50" s="120">
        <v>4476</v>
      </c>
      <c r="Z50" s="120">
        <v>4323</v>
      </c>
      <c r="AA50" s="120">
        <v>5087</v>
      </c>
      <c r="AB50" s="121">
        <f t="shared" ref="AB50:AB51" si="13">SUM(O50:AA50)/13</f>
        <v>4706.6923076923076</v>
      </c>
      <c r="AC50" s="122">
        <f>(O50-D50)/D50</f>
        <v>-1.8890920170627667E-2</v>
      </c>
      <c r="AD50" s="122">
        <f t="shared" ref="AD50:AL51" si="14">(P50-E50)/E50</f>
        <v>-2.5138474648487431E-2</v>
      </c>
      <c r="AE50" s="122">
        <f t="shared" si="14"/>
        <v>-1.6715830875122909E-2</v>
      </c>
      <c r="AF50" s="122">
        <f t="shared" si="14"/>
        <v>-4.1308793456032722E-2</v>
      </c>
      <c r="AG50" s="130">
        <f t="shared" si="14"/>
        <v>8.7266957556525193E-3</v>
      </c>
      <c r="AH50" s="122">
        <f t="shared" si="14"/>
        <v>-3.2015810276679844E-2</v>
      </c>
      <c r="AI50" s="122">
        <f t="shared" si="14"/>
        <v>-3.4362855389650233E-2</v>
      </c>
      <c r="AJ50" s="122">
        <f t="shared" si="14"/>
        <v>1.376048161685659E-2</v>
      </c>
      <c r="AK50" s="122">
        <f t="shared" si="14"/>
        <v>-7.5597673917725608E-2</v>
      </c>
      <c r="AL50" s="130">
        <f t="shared" si="14"/>
        <v>-8.6016762240846926E-3</v>
      </c>
      <c r="AM50" s="277">
        <f t="shared" ref="AM50:AO51" si="15">(Y50-B50)/B50</f>
        <v>-2.8959679215860993E-3</v>
      </c>
      <c r="AN50" s="123">
        <f t="shared" si="15"/>
        <v>1.4788732394366197E-2</v>
      </c>
      <c r="AO50" s="123">
        <f t="shared" si="15"/>
        <v>3.3313020515945563E-2</v>
      </c>
    </row>
    <row r="51" spans="1:41" ht="15" customHeight="1" x14ac:dyDescent="0.35">
      <c r="A51" s="237" t="s">
        <v>31</v>
      </c>
      <c r="B51" s="258">
        <v>332854</v>
      </c>
      <c r="C51" s="258">
        <v>282979</v>
      </c>
      <c r="D51" s="239">
        <v>312151</v>
      </c>
      <c r="E51" s="239">
        <v>330320</v>
      </c>
      <c r="F51" s="239">
        <v>350023</v>
      </c>
      <c r="G51" s="239">
        <v>322906</v>
      </c>
      <c r="H51" s="239">
        <v>315578</v>
      </c>
      <c r="I51" s="239">
        <v>285005</v>
      </c>
      <c r="J51" s="239">
        <v>320695</v>
      </c>
      <c r="K51" s="239">
        <v>366279</v>
      </c>
      <c r="L51" s="239">
        <v>322286</v>
      </c>
      <c r="M51" s="239">
        <v>283136</v>
      </c>
      <c r="N51" s="239">
        <f t="shared" si="12"/>
        <v>318684.33333333331</v>
      </c>
      <c r="O51" s="239">
        <v>254072</v>
      </c>
      <c r="P51" s="239">
        <v>143010</v>
      </c>
      <c r="Q51" s="239">
        <v>209623</v>
      </c>
      <c r="R51" s="239">
        <v>317667</v>
      </c>
      <c r="S51" s="239">
        <v>310642</v>
      </c>
      <c r="T51" s="239">
        <v>287737</v>
      </c>
      <c r="U51" s="239">
        <v>342625</v>
      </c>
      <c r="V51" s="239">
        <v>337954</v>
      </c>
      <c r="W51" s="239">
        <v>320563</v>
      </c>
      <c r="X51" s="239">
        <v>270136</v>
      </c>
      <c r="Y51" s="239">
        <v>325690</v>
      </c>
      <c r="Z51" s="239">
        <v>307670</v>
      </c>
      <c r="AA51" s="239">
        <v>380075</v>
      </c>
      <c r="AB51" s="240">
        <f t="shared" si="13"/>
        <v>292881.84615384613</v>
      </c>
      <c r="AC51" s="241">
        <f>(O51-D51)/D51</f>
        <v>-0.18606059246967013</v>
      </c>
      <c r="AD51" s="241">
        <f t="shared" si="14"/>
        <v>-0.56705618793896828</v>
      </c>
      <c r="AE51" s="241">
        <f t="shared" si="14"/>
        <v>-0.40111649805869898</v>
      </c>
      <c r="AF51" s="241">
        <f t="shared" si="14"/>
        <v>-1.6224535933057917E-2</v>
      </c>
      <c r="AG51" s="241">
        <f t="shared" si="14"/>
        <v>-1.5641141017434676E-2</v>
      </c>
      <c r="AH51" s="241">
        <f t="shared" si="14"/>
        <v>9.5857967404080636E-3</v>
      </c>
      <c r="AI51" s="241">
        <f t="shared" si="14"/>
        <v>6.8382731255554344E-2</v>
      </c>
      <c r="AJ51" s="241">
        <f t="shared" si="14"/>
        <v>-7.7331760761605223E-2</v>
      </c>
      <c r="AK51" s="276">
        <f t="shared" si="14"/>
        <v>-5.3461832037382945E-3</v>
      </c>
      <c r="AL51" s="241">
        <f t="shared" si="14"/>
        <v>-4.5914330922242313E-2</v>
      </c>
      <c r="AM51" s="242">
        <f t="shared" si="15"/>
        <v>-2.1522950002103025E-2</v>
      </c>
      <c r="AN51" s="242">
        <f t="shared" si="15"/>
        <v>8.7253824488742984E-2</v>
      </c>
      <c r="AO51" s="242">
        <f t="shared" si="15"/>
        <v>0.21759981547392127</v>
      </c>
    </row>
    <row r="52" spans="1:41" ht="17.25" customHeight="1" x14ac:dyDescent="0.35">
      <c r="A52" s="59" t="s">
        <v>32</v>
      </c>
      <c r="B52" s="59"/>
      <c r="C52" s="59"/>
      <c r="D52" s="30"/>
      <c r="E52" s="30"/>
      <c r="F52" s="30"/>
      <c r="G52" s="30"/>
      <c r="H52" s="30"/>
      <c r="I52" s="30"/>
      <c r="J52" s="30"/>
      <c r="K52" s="30"/>
      <c r="L52" s="30"/>
      <c r="M52" s="30"/>
      <c r="N52" s="63"/>
      <c r="O52" s="30"/>
      <c r="P52" s="30"/>
      <c r="Q52" s="30"/>
      <c r="R52" s="30"/>
      <c r="S52" s="30"/>
      <c r="T52" s="30"/>
      <c r="U52" s="30"/>
      <c r="V52" s="30"/>
      <c r="W52" s="30"/>
      <c r="X52" s="30"/>
      <c r="Y52" s="64"/>
      <c r="Z52" s="31"/>
      <c r="AA52" s="31"/>
      <c r="AB52" s="31"/>
      <c r="AC52" s="31"/>
      <c r="AD52" s="31"/>
      <c r="AE52" s="31"/>
      <c r="AF52" s="31"/>
      <c r="AG52" s="31"/>
      <c r="AH52" s="31"/>
      <c r="AI52" s="31"/>
      <c r="AJ52" s="31"/>
      <c r="AK52" s="41"/>
      <c r="AL52" s="41"/>
      <c r="AM52" s="41"/>
      <c r="AN52" s="41"/>
      <c r="AO52" s="41"/>
    </row>
    <row r="53" spans="1:41" ht="12" customHeight="1" x14ac:dyDescent="0.35">
      <c r="A53" s="73" t="s">
        <v>38</v>
      </c>
      <c r="B53" s="73"/>
      <c r="C53" s="73"/>
      <c r="D53" s="30"/>
      <c r="E53" s="30"/>
      <c r="F53" s="30"/>
      <c r="G53" s="30"/>
      <c r="H53" s="30"/>
      <c r="I53" s="30"/>
      <c r="J53" s="30"/>
      <c r="K53" s="30"/>
      <c r="L53" s="30"/>
      <c r="M53" s="30"/>
      <c r="N53" s="63"/>
      <c r="O53" s="30"/>
      <c r="P53" s="30"/>
      <c r="Q53" s="30"/>
      <c r="R53" s="30"/>
      <c r="S53" s="30"/>
      <c r="T53" s="30"/>
      <c r="U53" s="30"/>
      <c r="V53" s="30"/>
      <c r="W53" s="30"/>
      <c r="X53" s="30"/>
      <c r="Y53" s="64"/>
      <c r="Z53" s="31"/>
      <c r="AA53" s="31"/>
      <c r="AB53" s="31"/>
      <c r="AC53" s="31"/>
      <c r="AD53" s="31"/>
      <c r="AE53" s="31"/>
      <c r="AF53" s="31"/>
      <c r="AG53" s="31"/>
      <c r="AH53" s="31"/>
      <c r="AI53" s="31"/>
      <c r="AJ53" s="31"/>
      <c r="AK53" s="41"/>
      <c r="AL53" s="41"/>
      <c r="AM53" s="41"/>
      <c r="AN53" s="41"/>
      <c r="AO53" s="41"/>
    </row>
    <row r="54" spans="1:41" ht="12" customHeight="1" x14ac:dyDescent="0.4">
      <c r="A54" s="73" t="s">
        <v>33</v>
      </c>
      <c r="B54" s="73"/>
      <c r="C54" s="73"/>
      <c r="D54" s="201"/>
      <c r="E54" s="201"/>
      <c r="F54" s="201"/>
      <c r="G54" s="201"/>
      <c r="H54" s="201"/>
      <c r="I54" s="201"/>
      <c r="J54" s="201"/>
      <c r="K54" s="201"/>
      <c r="L54" s="201"/>
      <c r="M54" s="201"/>
      <c r="N54" s="202"/>
      <c r="O54" s="201"/>
      <c r="P54" s="201"/>
      <c r="Q54" s="201"/>
      <c r="R54" s="201"/>
      <c r="S54" s="201"/>
      <c r="T54" s="201"/>
      <c r="U54" s="201"/>
      <c r="V54" s="201"/>
      <c r="W54" s="201"/>
      <c r="X54" s="201"/>
      <c r="Y54" s="203"/>
      <c r="Z54" s="204"/>
      <c r="AA54" s="204"/>
      <c r="AB54" s="204"/>
      <c r="AC54" s="204"/>
      <c r="AD54" s="204"/>
      <c r="AE54" s="204"/>
      <c r="AF54" s="204"/>
      <c r="AG54" s="204"/>
      <c r="AH54" s="204"/>
      <c r="AI54" s="204"/>
      <c r="AJ54" s="204"/>
      <c r="AK54" s="159"/>
      <c r="AL54" s="159"/>
      <c r="AM54" s="159"/>
      <c r="AN54" s="159"/>
      <c r="AO54" s="159"/>
    </row>
    <row r="55" spans="1:41" ht="12" customHeight="1" x14ac:dyDescent="0.35">
      <c r="A55" s="73" t="s">
        <v>51</v>
      </c>
      <c r="B55" s="73"/>
      <c r="C55" s="73"/>
      <c r="D55" s="30"/>
      <c r="E55" s="30"/>
      <c r="F55" s="30"/>
      <c r="G55" s="30"/>
      <c r="H55" s="30"/>
      <c r="I55" s="30"/>
      <c r="J55" s="30"/>
      <c r="K55" s="30"/>
      <c r="L55" s="30"/>
      <c r="M55" s="30"/>
      <c r="N55" s="63"/>
      <c r="O55" s="30"/>
      <c r="P55" s="30"/>
      <c r="Q55" s="30"/>
      <c r="R55" s="30"/>
      <c r="S55" s="30"/>
      <c r="T55" s="30"/>
      <c r="U55" s="30"/>
      <c r="V55" s="30"/>
      <c r="W55" s="30"/>
      <c r="X55" s="30"/>
      <c r="Y55" s="64"/>
      <c r="Z55" s="31"/>
      <c r="AA55" s="31"/>
      <c r="AB55" s="31"/>
      <c r="AC55" s="31"/>
      <c r="AD55" s="31"/>
      <c r="AE55" s="31"/>
      <c r="AF55" s="31"/>
      <c r="AG55" s="31"/>
      <c r="AH55" s="31"/>
      <c r="AI55" s="31"/>
      <c r="AJ55" s="31"/>
      <c r="AK55" s="41"/>
      <c r="AL55" s="41"/>
      <c r="AM55" s="41"/>
      <c r="AN55" s="41"/>
      <c r="AO55" s="41"/>
    </row>
    <row r="56" spans="1:41" ht="12" customHeight="1" x14ac:dyDescent="0.35">
      <c r="A56" s="285" t="s">
        <v>136</v>
      </c>
      <c r="B56" s="285"/>
      <c r="C56" s="285"/>
      <c r="D56" s="285"/>
      <c r="E56" s="181"/>
      <c r="F56" s="181"/>
      <c r="G56" s="181"/>
      <c r="H56" s="182"/>
      <c r="I56" s="182"/>
      <c r="J56" s="182"/>
      <c r="K56" s="182"/>
      <c r="L56" s="182"/>
      <c r="M56" s="182"/>
      <c r="N56" s="63"/>
      <c r="O56" s="182"/>
      <c r="P56" s="182"/>
      <c r="Q56" s="182"/>
      <c r="R56" s="182"/>
      <c r="S56" s="182"/>
      <c r="T56" s="182"/>
      <c r="U56" s="182"/>
      <c r="V56" s="182"/>
      <c r="W56" s="182"/>
      <c r="X56" s="182"/>
      <c r="Y56" s="64"/>
      <c r="Z56" s="183"/>
      <c r="AA56" s="183"/>
      <c r="AB56" s="183"/>
      <c r="AC56" s="183"/>
      <c r="AD56" s="183"/>
      <c r="AE56" s="183"/>
      <c r="AF56" s="183"/>
      <c r="AG56" s="183"/>
      <c r="AH56" s="183"/>
      <c r="AI56" s="183"/>
      <c r="AJ56" s="183"/>
      <c r="AK56" s="41"/>
      <c r="AL56" s="41"/>
      <c r="AM56" s="41"/>
      <c r="AN56" s="41"/>
      <c r="AO56" s="41"/>
    </row>
    <row r="57" spans="1:41" ht="12" customHeight="1" x14ac:dyDescent="0.4">
      <c r="A57" s="89" t="s">
        <v>57</v>
      </c>
      <c r="B57" s="73"/>
      <c r="C57" s="73"/>
      <c r="D57" s="201"/>
      <c r="E57" s="201"/>
      <c r="F57" s="201"/>
      <c r="G57" s="201"/>
      <c r="H57" s="201"/>
      <c r="I57" s="201"/>
      <c r="J57" s="201"/>
      <c r="K57" s="201"/>
      <c r="L57" s="201"/>
      <c r="M57" s="201"/>
      <c r="N57" s="202"/>
      <c r="O57" s="201"/>
      <c r="P57" s="201"/>
      <c r="Q57" s="201"/>
      <c r="R57" s="201"/>
      <c r="S57" s="201"/>
      <c r="T57" s="201"/>
      <c r="U57" s="201"/>
      <c r="V57" s="201"/>
      <c r="W57" s="201"/>
      <c r="X57" s="201"/>
      <c r="Y57" s="203"/>
      <c r="Z57" s="204"/>
      <c r="AA57" s="204"/>
      <c r="AB57" s="204"/>
      <c r="AC57" s="204"/>
      <c r="AD57" s="204"/>
      <c r="AE57" s="204"/>
      <c r="AF57" s="204"/>
      <c r="AG57" s="204"/>
      <c r="AH57" s="204"/>
      <c r="AI57" s="204"/>
      <c r="AJ57" s="204"/>
      <c r="AK57" s="159"/>
      <c r="AL57" s="159"/>
      <c r="AM57" s="159"/>
      <c r="AN57" s="159"/>
      <c r="AO57" s="159"/>
    </row>
    <row r="58" spans="1:41" ht="12" customHeight="1" x14ac:dyDescent="0.35">
      <c r="A58" s="89" t="s">
        <v>242</v>
      </c>
      <c r="B58" s="89"/>
      <c r="C58" s="89"/>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41"/>
      <c r="AL58" s="41"/>
      <c r="AM58" s="41"/>
      <c r="AN58" s="41"/>
      <c r="AO58" s="41"/>
    </row>
    <row r="59" spans="1:41" ht="12" customHeight="1" x14ac:dyDescent="0.35">
      <c r="A59" s="89" t="s">
        <v>55</v>
      </c>
      <c r="B59" s="89"/>
      <c r="C59" s="89"/>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41"/>
      <c r="AL59" s="41"/>
      <c r="AM59" s="41"/>
      <c r="AN59" s="41"/>
      <c r="AO59" s="41"/>
    </row>
    <row r="60" spans="1:41" ht="12" customHeight="1" x14ac:dyDescent="0.35">
      <c r="A60" s="89" t="s">
        <v>243</v>
      </c>
      <c r="B60" s="73"/>
      <c r="C60" s="73"/>
      <c r="D60" s="30"/>
      <c r="E60" s="30"/>
      <c r="F60" s="30"/>
      <c r="G60" s="30"/>
      <c r="H60" s="30"/>
      <c r="I60" s="30"/>
      <c r="J60" s="30"/>
      <c r="K60" s="30"/>
      <c r="L60" s="30"/>
      <c r="M60" s="30"/>
      <c r="N60" s="63"/>
      <c r="O60" s="30"/>
      <c r="P60" s="30"/>
      <c r="Q60" s="30"/>
      <c r="R60" s="30"/>
      <c r="S60" s="30"/>
      <c r="T60" s="30"/>
      <c r="U60" s="30"/>
      <c r="V60" s="30"/>
      <c r="W60" s="30"/>
      <c r="X60" s="30"/>
      <c r="Y60" s="64"/>
      <c r="Z60" s="31"/>
      <c r="AA60" s="31"/>
      <c r="AB60" s="31"/>
      <c r="AC60" s="31"/>
      <c r="AD60" s="31"/>
      <c r="AE60" s="31"/>
      <c r="AF60" s="31"/>
      <c r="AG60" s="31"/>
      <c r="AH60" s="31"/>
      <c r="AI60" s="31"/>
      <c r="AJ60" s="31"/>
      <c r="AK60" s="41"/>
      <c r="AL60" s="41"/>
      <c r="AM60" s="41"/>
      <c r="AN60" s="41"/>
      <c r="AO60" s="41"/>
    </row>
    <row r="61" spans="1:41" ht="12" customHeight="1" x14ac:dyDescent="0.35">
      <c r="A61" s="59" t="s">
        <v>35</v>
      </c>
      <c r="B61" s="59"/>
      <c r="C61" s="59"/>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41"/>
      <c r="AL61" s="41"/>
      <c r="AM61" s="41"/>
      <c r="AN61" s="41"/>
      <c r="AO61" s="41"/>
    </row>
    <row r="62" spans="1:41" ht="30" customHeight="1" x14ac:dyDescent="0.35">
      <c r="A62" s="66" t="s">
        <v>244</v>
      </c>
      <c r="B62" s="66"/>
      <c r="C62" s="66"/>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41"/>
      <c r="AL62" s="41"/>
      <c r="AM62" s="41"/>
      <c r="AN62" s="41"/>
      <c r="AO62" s="41"/>
    </row>
    <row r="63" spans="1:41" ht="20.25" customHeight="1" x14ac:dyDescent="0.35">
      <c r="A63" s="186" t="s">
        <v>225</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row>
    <row r="64" spans="1:41" ht="17.25" customHeight="1" x14ac:dyDescent="0.35">
      <c r="A64" s="187"/>
      <c r="B64" s="286" t="s">
        <v>53</v>
      </c>
      <c r="C64" s="287"/>
      <c r="D64" s="287"/>
      <c r="E64" s="287"/>
      <c r="F64" s="287"/>
      <c r="G64" s="287"/>
      <c r="H64" s="287"/>
      <c r="I64" s="287"/>
      <c r="J64" s="287"/>
      <c r="K64" s="287"/>
      <c r="L64" s="287"/>
      <c r="M64" s="287"/>
      <c r="N64" s="288"/>
      <c r="O64" s="286" t="s">
        <v>54</v>
      </c>
      <c r="P64" s="287"/>
      <c r="Q64" s="287"/>
      <c r="R64" s="287"/>
      <c r="S64" s="287"/>
      <c r="T64" s="287"/>
      <c r="U64" s="287"/>
      <c r="V64" s="287"/>
      <c r="W64" s="287"/>
      <c r="X64" s="287"/>
      <c r="Y64" s="287"/>
      <c r="Z64" s="287"/>
      <c r="AA64" s="287"/>
      <c r="AB64" s="288"/>
      <c r="AC64" s="293" t="s">
        <v>60</v>
      </c>
      <c r="AD64" s="291"/>
      <c r="AE64" s="291"/>
      <c r="AF64" s="291"/>
      <c r="AG64" s="291"/>
      <c r="AH64" s="291"/>
      <c r="AI64" s="291"/>
      <c r="AJ64" s="291"/>
      <c r="AK64" s="291"/>
      <c r="AL64" s="291"/>
      <c r="AM64" s="291"/>
      <c r="AN64" s="291"/>
      <c r="AO64" s="292"/>
    </row>
    <row r="65" spans="1:41" ht="44.15" customHeight="1" x14ac:dyDescent="0.35">
      <c r="A65" s="147" t="s">
        <v>28</v>
      </c>
      <c r="B65" s="55" t="s">
        <v>157</v>
      </c>
      <c r="C65" s="55" t="s">
        <v>158</v>
      </c>
      <c r="D65" s="55" t="s">
        <v>159</v>
      </c>
      <c r="E65" s="55" t="s">
        <v>160</v>
      </c>
      <c r="F65" s="55" t="s">
        <v>161</v>
      </c>
      <c r="G65" s="55" t="s">
        <v>162</v>
      </c>
      <c r="H65" s="55" t="s">
        <v>163</v>
      </c>
      <c r="I65" s="55" t="s">
        <v>164</v>
      </c>
      <c r="J65" s="55" t="s">
        <v>165</v>
      </c>
      <c r="K65" s="55" t="s">
        <v>166</v>
      </c>
      <c r="L65" s="55" t="s">
        <v>167</v>
      </c>
      <c r="M65" s="55" t="s">
        <v>168</v>
      </c>
      <c r="N65" s="55" t="s">
        <v>153</v>
      </c>
      <c r="O65" s="55" t="s">
        <v>169</v>
      </c>
      <c r="P65" s="55" t="s">
        <v>170</v>
      </c>
      <c r="Q65" s="55" t="s">
        <v>171</v>
      </c>
      <c r="R65" s="55" t="s">
        <v>172</v>
      </c>
      <c r="S65" s="55" t="s">
        <v>173</v>
      </c>
      <c r="T65" s="55" t="s">
        <v>174</v>
      </c>
      <c r="U65" s="55" t="s">
        <v>175</v>
      </c>
      <c r="V65" s="55" t="s">
        <v>176</v>
      </c>
      <c r="W65" s="55" t="s">
        <v>177</v>
      </c>
      <c r="X65" s="55" t="s">
        <v>178</v>
      </c>
      <c r="Y65" s="55" t="s">
        <v>179</v>
      </c>
      <c r="Z65" s="55" t="s">
        <v>180</v>
      </c>
      <c r="AA65" s="55" t="s">
        <v>181</v>
      </c>
      <c r="AB65" s="55" t="s">
        <v>154</v>
      </c>
      <c r="AC65" s="55" t="s">
        <v>61</v>
      </c>
      <c r="AD65" s="55" t="s">
        <v>62</v>
      </c>
      <c r="AE65" s="55" t="s">
        <v>63</v>
      </c>
      <c r="AF65" s="55" t="s">
        <v>64</v>
      </c>
      <c r="AG65" s="55" t="s">
        <v>65</v>
      </c>
      <c r="AH65" s="55" t="s">
        <v>66</v>
      </c>
      <c r="AI65" s="55" t="s">
        <v>67</v>
      </c>
      <c r="AJ65" s="55" t="s">
        <v>68</v>
      </c>
      <c r="AK65" s="55" t="s">
        <v>69</v>
      </c>
      <c r="AL65" s="55" t="s">
        <v>70</v>
      </c>
      <c r="AM65" s="55" t="s">
        <v>71</v>
      </c>
      <c r="AN65" s="55" t="s">
        <v>72</v>
      </c>
      <c r="AO65" s="55" t="s">
        <v>73</v>
      </c>
    </row>
    <row r="66" spans="1:41" x14ac:dyDescent="0.35">
      <c r="A66" s="172" t="s">
        <v>40</v>
      </c>
      <c r="B66" s="195">
        <v>798524</v>
      </c>
      <c r="C66" s="195">
        <v>675015</v>
      </c>
      <c r="D66" s="174">
        <v>774496</v>
      </c>
      <c r="E66" s="174">
        <v>771571</v>
      </c>
      <c r="F66" s="174">
        <v>799560</v>
      </c>
      <c r="G66" s="174">
        <v>731430</v>
      </c>
      <c r="H66" s="174">
        <v>759900</v>
      </c>
      <c r="I66" s="174">
        <v>723854</v>
      </c>
      <c r="J66" s="174">
        <v>746380</v>
      </c>
      <c r="K66" s="174">
        <v>796123</v>
      </c>
      <c r="L66" s="174">
        <v>748811</v>
      </c>
      <c r="M66" s="174">
        <v>746700</v>
      </c>
      <c r="N66" s="174">
        <f t="shared" ref="N66:N70" si="16">SUM(B66:M66)/12</f>
        <v>756030.33333333337</v>
      </c>
      <c r="O66" s="174">
        <v>672357</v>
      </c>
      <c r="P66" s="174">
        <v>500322</v>
      </c>
      <c r="Q66" s="174">
        <v>557217</v>
      </c>
      <c r="R66" s="174">
        <v>661182</v>
      </c>
      <c r="S66" s="174">
        <v>681044</v>
      </c>
      <c r="T66" s="174">
        <v>649753</v>
      </c>
      <c r="U66" s="174">
        <v>688040</v>
      </c>
      <c r="V66" s="174">
        <v>697749</v>
      </c>
      <c r="W66" s="174">
        <v>659724</v>
      </c>
      <c r="X66" s="174">
        <v>631995</v>
      </c>
      <c r="Y66" s="174">
        <v>666040</v>
      </c>
      <c r="Z66" s="174">
        <v>616920</v>
      </c>
      <c r="AA66" s="174">
        <v>744687</v>
      </c>
      <c r="AB66" s="176">
        <f t="shared" ref="AB66:AB70" si="17">SUM(O66:AA66)/13</f>
        <v>648233.07692307688</v>
      </c>
      <c r="AC66" s="132">
        <f t="shared" ref="AC66" si="18">(O66-D66)/D66</f>
        <v>-0.13187802131967111</v>
      </c>
      <c r="AD66" s="132">
        <f t="shared" ref="AD66:AD70" si="19">(P66-E66)/E66</f>
        <v>-0.35155416675847073</v>
      </c>
      <c r="AE66" s="132">
        <f t="shared" ref="AE66:AE70" si="20">(Q66-F66)/F66</f>
        <v>-0.30309545249887437</v>
      </c>
      <c r="AF66" s="132">
        <f t="shared" ref="AF66:AF70" si="21">(R66-G66)/G66</f>
        <v>-9.6041999917968912E-2</v>
      </c>
      <c r="AG66" s="132">
        <f t="shared" ref="AG66:AG70" si="22">(S66-H66)/H66</f>
        <v>-0.10377154888801159</v>
      </c>
      <c r="AH66" s="132">
        <f t="shared" ref="AH66:AH70" si="23">(T66-I66)/I66</f>
        <v>-0.10237009120623772</v>
      </c>
      <c r="AI66" s="132">
        <f t="shared" ref="AI66:AI70" si="24">(U66-J66)/J66</f>
        <v>-7.8163937940459283E-2</v>
      </c>
      <c r="AJ66" s="132">
        <f t="shared" ref="AJ66:AJ70" si="25">(V66-K66)/K66</f>
        <v>-0.12356633334296334</v>
      </c>
      <c r="AK66" s="177">
        <f t="shared" ref="AK66:AK70" si="26">(W66-L66)/L66</f>
        <v>-0.11897127579589509</v>
      </c>
      <c r="AL66" s="177">
        <f t="shared" ref="AL66:AL70" si="27">(X66-M66)/M66</f>
        <v>-0.15361591000401767</v>
      </c>
      <c r="AM66" s="177">
        <f t="shared" ref="AM66" si="28">(Y66-B66)/B66</f>
        <v>-0.16591110599055256</v>
      </c>
      <c r="AN66" s="177">
        <f t="shared" ref="AN66" si="29">(Z66-C66)/C66</f>
        <v>-8.6064754116575187E-2</v>
      </c>
      <c r="AO66" s="177">
        <f>(AA66-D66)/D66</f>
        <v>-3.8488255588150229E-2</v>
      </c>
    </row>
    <row r="67" spans="1:41" x14ac:dyDescent="0.35">
      <c r="A67" s="172" t="s">
        <v>41</v>
      </c>
      <c r="B67" s="275">
        <v>3.5808566805756621E-2</v>
      </c>
      <c r="C67" s="275">
        <v>3.5824389087649906E-2</v>
      </c>
      <c r="D67" s="154">
        <v>3.595112176176507E-2</v>
      </c>
      <c r="E67" s="154">
        <v>3.6127589035876151E-2</v>
      </c>
      <c r="F67" s="154">
        <v>3.643003652008605E-2</v>
      </c>
      <c r="G67" s="154">
        <v>3.7611254665518234E-2</v>
      </c>
      <c r="H67" s="154">
        <v>4.0750098697197E-2</v>
      </c>
      <c r="I67" s="154">
        <v>4.0613162322788852E-2</v>
      </c>
      <c r="J67" s="154">
        <v>3.8667970738765774E-2</v>
      </c>
      <c r="K67" s="154">
        <v>3.8701306205196934E-2</v>
      </c>
      <c r="L67" s="154">
        <v>3.8159161657614536E-2</v>
      </c>
      <c r="M67" s="154">
        <v>3.8659434846658632E-2</v>
      </c>
      <c r="N67" s="154">
        <f>((B66*B67)+(C66*C67)+(D66*D67)+(E66*E67)+(F66*F67)+(G66*G67)+(H66*H67)+(I66*I67)+(J66*J67)+(K66*K67)+(L66*L67)+(M66*M67))/SUM(B66:M66)</f>
        <v>3.7764137329586861E-2</v>
      </c>
      <c r="O67" s="154">
        <v>0.13090069709990376</v>
      </c>
      <c r="P67" s="154">
        <v>0.4304607832555834</v>
      </c>
      <c r="Q67" s="154">
        <v>0.34846029464284112</v>
      </c>
      <c r="R67" s="154">
        <v>0.26213962267575341</v>
      </c>
      <c r="S67" s="154">
        <v>0.22164353551312396</v>
      </c>
      <c r="T67" s="154">
        <v>0.20279706288389587</v>
      </c>
      <c r="U67" s="154">
        <v>0.20755770013371316</v>
      </c>
      <c r="V67" s="154">
        <v>0.20378388216966273</v>
      </c>
      <c r="W67" s="154">
        <v>0.23303381414045873</v>
      </c>
      <c r="X67" s="154">
        <v>0.29405295927974112</v>
      </c>
      <c r="Y67" s="154">
        <v>0.27080956098732811</v>
      </c>
      <c r="Z67" s="154">
        <v>0.25198891266290607</v>
      </c>
      <c r="AA67" s="154">
        <v>0.23620796388281251</v>
      </c>
      <c r="AB67" s="132">
        <f>((O66*O67)+(P66*P67)+(Q66*Q67)+(R66*R67)+(S66*S67)+(T66*T67)+(U66*U67)+(V66*V67)+(W66*W67)+(X66*X67)+(Y66*Y67)+(Z66*Z67)+(AA66*AA67))/SUM(O66:AA66)</f>
        <v>0.24799864246359632</v>
      </c>
      <c r="AC67" s="132" t="s">
        <v>56</v>
      </c>
      <c r="AD67" s="132" t="s">
        <v>56</v>
      </c>
      <c r="AE67" s="132" t="s">
        <v>56</v>
      </c>
      <c r="AF67" s="132" t="s">
        <v>56</v>
      </c>
      <c r="AG67" s="132" t="s">
        <v>56</v>
      </c>
      <c r="AH67" s="132" t="s">
        <v>56</v>
      </c>
      <c r="AI67" s="132" t="s">
        <v>56</v>
      </c>
      <c r="AJ67" s="132" t="s">
        <v>56</v>
      </c>
      <c r="AK67" s="132" t="s">
        <v>56</v>
      </c>
      <c r="AL67" s="132" t="s">
        <v>56</v>
      </c>
      <c r="AM67" s="132" t="s">
        <v>56</v>
      </c>
      <c r="AN67" s="132" t="s">
        <v>56</v>
      </c>
      <c r="AO67" s="133" t="s">
        <v>56</v>
      </c>
    </row>
    <row r="68" spans="1:41" x14ac:dyDescent="0.35">
      <c r="A68" s="172" t="s">
        <v>29</v>
      </c>
      <c r="B68" s="195">
        <v>91004</v>
      </c>
      <c r="C68" s="195">
        <v>80199</v>
      </c>
      <c r="D68" s="174">
        <v>88320</v>
      </c>
      <c r="E68" s="174">
        <v>90070</v>
      </c>
      <c r="F68" s="174">
        <v>93741</v>
      </c>
      <c r="G68" s="174">
        <v>85359</v>
      </c>
      <c r="H68" s="174">
        <v>90149</v>
      </c>
      <c r="I68" s="174">
        <v>86945</v>
      </c>
      <c r="J68" s="174">
        <v>91186</v>
      </c>
      <c r="K68" s="174">
        <v>97602</v>
      </c>
      <c r="L68" s="174">
        <v>91395</v>
      </c>
      <c r="M68" s="174">
        <v>84947</v>
      </c>
      <c r="N68" s="174">
        <f t="shared" si="16"/>
        <v>89243.083333333328</v>
      </c>
      <c r="O68" s="174">
        <v>92373</v>
      </c>
      <c r="P68" s="174">
        <v>87904</v>
      </c>
      <c r="Q68" s="174">
        <v>89985</v>
      </c>
      <c r="R68" s="174">
        <v>97703</v>
      </c>
      <c r="S68" s="174">
        <v>95108</v>
      </c>
      <c r="T68" s="174">
        <v>90429</v>
      </c>
      <c r="U68" s="174">
        <v>98582</v>
      </c>
      <c r="V68" s="174">
        <v>99827</v>
      </c>
      <c r="W68" s="174">
        <v>97348</v>
      </c>
      <c r="X68" s="174">
        <v>96737</v>
      </c>
      <c r="Y68" s="174">
        <v>103734</v>
      </c>
      <c r="Z68" s="174">
        <v>98159</v>
      </c>
      <c r="AA68" s="174">
        <v>116457</v>
      </c>
      <c r="AB68" s="176">
        <f t="shared" si="17"/>
        <v>97257.38461538461</v>
      </c>
      <c r="AC68" s="132">
        <f>(O68-D68)/D68</f>
        <v>4.5889945652173914E-2</v>
      </c>
      <c r="AD68" s="132">
        <f t="shared" si="19"/>
        <v>-2.4047962695681137E-2</v>
      </c>
      <c r="AE68" s="132">
        <f t="shared" si="20"/>
        <v>-4.0067846513265275E-2</v>
      </c>
      <c r="AF68" s="132">
        <f t="shared" si="21"/>
        <v>0.14461275319532796</v>
      </c>
      <c r="AG68" s="132">
        <f t="shared" si="22"/>
        <v>5.500892966089474E-2</v>
      </c>
      <c r="AH68" s="132">
        <f t="shared" si="23"/>
        <v>4.0071309448501929E-2</v>
      </c>
      <c r="AI68" s="132">
        <f t="shared" si="24"/>
        <v>8.1108942162174014E-2</v>
      </c>
      <c r="AJ68" s="132">
        <f t="shared" si="25"/>
        <v>2.2796664002786828E-2</v>
      </c>
      <c r="AK68" s="132">
        <f t="shared" si="26"/>
        <v>6.5134854204278128E-2</v>
      </c>
      <c r="AL68" s="132">
        <f t="shared" si="27"/>
        <v>0.13879242351113047</v>
      </c>
      <c r="AM68" s="132">
        <f>(Y68-B68)/B68</f>
        <v>0.13988396114456508</v>
      </c>
      <c r="AN68" s="132">
        <f>(Z68-C68)/C68</f>
        <v>0.22394294193194428</v>
      </c>
      <c r="AO68" s="132">
        <f>(AA68-D68)/D68</f>
        <v>0.31858016304347825</v>
      </c>
    </row>
    <row r="69" spans="1:41" x14ac:dyDescent="0.35">
      <c r="A69" s="172" t="s">
        <v>42</v>
      </c>
      <c r="B69" s="275">
        <v>5.0953804228385566E-2</v>
      </c>
      <c r="C69" s="275">
        <v>5.5723886831506628E-2</v>
      </c>
      <c r="D69" s="154">
        <v>5.7336956521739132E-2</v>
      </c>
      <c r="E69" s="154">
        <v>5.5068280226490504E-2</v>
      </c>
      <c r="F69" s="154">
        <v>5.5194632018007062E-2</v>
      </c>
      <c r="G69" s="154">
        <v>5.9525064726625193E-2</v>
      </c>
      <c r="H69" s="154">
        <v>5.9434935495679374E-2</v>
      </c>
      <c r="I69" s="154">
        <v>6.3453907642762666E-2</v>
      </c>
      <c r="J69" s="154">
        <v>5.2255828745640776E-2</v>
      </c>
      <c r="K69" s="154">
        <v>5.126944119997541E-2</v>
      </c>
      <c r="L69" s="154">
        <v>5.4412166967558399E-2</v>
      </c>
      <c r="M69" s="154">
        <v>5.8095047500206012E-2</v>
      </c>
      <c r="N69" s="154">
        <f>((B68*B69)+(C68*C69)+(D68*D69)+(E68*E69)+(F68*F69)+(G68*G69)+(H68*H69)+(I68*I69)+(J68*J69)+(K68*K69)+(L68*L69)+(M68*M69))/SUM(B68:M68)</f>
        <v>5.5967922817547949E-2</v>
      </c>
      <c r="O69" s="132">
        <v>0.13730202548363699</v>
      </c>
      <c r="P69" s="132">
        <v>0.38663769566800144</v>
      </c>
      <c r="Q69" s="132">
        <v>0.35458131910874036</v>
      </c>
      <c r="R69" s="132">
        <v>0.28390121081235992</v>
      </c>
      <c r="S69" s="132">
        <v>0.24232451528788324</v>
      </c>
      <c r="T69" s="132">
        <v>0.22788043658560861</v>
      </c>
      <c r="U69" s="132">
        <v>0.22325576677283884</v>
      </c>
      <c r="V69" s="132">
        <v>0.22260510683482423</v>
      </c>
      <c r="W69" s="132">
        <v>0.24942474421662489</v>
      </c>
      <c r="X69" s="132">
        <v>0.30380309498950764</v>
      </c>
      <c r="Y69" s="132">
        <v>0.29030019087280928</v>
      </c>
      <c r="Z69" s="132">
        <v>0.27845638199248157</v>
      </c>
      <c r="AA69" s="132">
        <v>0.25922014133972193</v>
      </c>
      <c r="AB69" s="132">
        <f>((O68*O69)+(P68*P69)+(Q68*Q69)+(R68*R69)+(S68*S69)+(T68*T69)+(U68*U69)+(V68*V69)+(W68*W69)+(X68*X69)+(Y68*Y69)+(Z68*Z69)+(AA68*AA69))/SUM(O68:AA68)</f>
        <v>0.26535853318632718</v>
      </c>
      <c r="AC69" s="132" t="s">
        <v>56</v>
      </c>
      <c r="AD69" s="132" t="s">
        <v>56</v>
      </c>
      <c r="AE69" s="132" t="s">
        <v>56</v>
      </c>
      <c r="AF69" s="132" t="s">
        <v>56</v>
      </c>
      <c r="AG69" s="132" t="s">
        <v>56</v>
      </c>
      <c r="AH69" s="132" t="s">
        <v>56</v>
      </c>
      <c r="AI69" s="132" t="s">
        <v>56</v>
      </c>
      <c r="AJ69" s="132" t="s">
        <v>56</v>
      </c>
      <c r="AK69" s="132" t="s">
        <v>56</v>
      </c>
      <c r="AL69" s="132" t="s">
        <v>56</v>
      </c>
      <c r="AM69" s="132" t="s">
        <v>56</v>
      </c>
      <c r="AN69" s="132" t="s">
        <v>56</v>
      </c>
      <c r="AO69" s="133" t="s">
        <v>56</v>
      </c>
    </row>
    <row r="70" spans="1:41" x14ac:dyDescent="0.35">
      <c r="A70" s="249" t="s">
        <v>31</v>
      </c>
      <c r="B70" s="262">
        <v>114801</v>
      </c>
      <c r="C70" s="262">
        <v>99174</v>
      </c>
      <c r="D70" s="251">
        <v>110994</v>
      </c>
      <c r="E70" s="251">
        <v>113376</v>
      </c>
      <c r="F70" s="251">
        <v>117855</v>
      </c>
      <c r="G70" s="251">
        <v>110371</v>
      </c>
      <c r="H70" s="251">
        <v>113672</v>
      </c>
      <c r="I70" s="251">
        <v>108181</v>
      </c>
      <c r="J70" s="251">
        <v>111845</v>
      </c>
      <c r="K70" s="251">
        <v>136492</v>
      </c>
      <c r="L70" s="251">
        <v>122001</v>
      </c>
      <c r="M70" s="251">
        <v>110424</v>
      </c>
      <c r="N70" s="251">
        <f t="shared" si="16"/>
        <v>114098.83333333333</v>
      </c>
      <c r="O70" s="251">
        <v>109250</v>
      </c>
      <c r="P70" s="251">
        <v>76776</v>
      </c>
      <c r="Q70" s="251">
        <v>83858</v>
      </c>
      <c r="R70" s="251">
        <v>95966</v>
      </c>
      <c r="S70" s="251">
        <v>97336</v>
      </c>
      <c r="T70" s="251">
        <v>92255</v>
      </c>
      <c r="U70" s="251">
        <v>93629</v>
      </c>
      <c r="V70" s="251">
        <v>120661</v>
      </c>
      <c r="W70" s="251">
        <v>104531</v>
      </c>
      <c r="X70" s="251">
        <v>94664</v>
      </c>
      <c r="Y70" s="251">
        <v>94657</v>
      </c>
      <c r="Z70" s="251">
        <v>86950</v>
      </c>
      <c r="AA70" s="251">
        <v>100381</v>
      </c>
      <c r="AB70" s="252">
        <f t="shared" si="17"/>
        <v>96224.153846153844</v>
      </c>
      <c r="AC70" s="179">
        <f>(O70-D70)/D70</f>
        <v>-1.5712561039335458E-2</v>
      </c>
      <c r="AD70" s="179">
        <f t="shared" si="19"/>
        <v>-0.32281964436917865</v>
      </c>
      <c r="AE70" s="179">
        <f t="shared" si="20"/>
        <v>-0.28846463875100758</v>
      </c>
      <c r="AF70" s="179">
        <f t="shared" si="21"/>
        <v>-0.13051435612615633</v>
      </c>
      <c r="AG70" s="179">
        <f t="shared" si="22"/>
        <v>-0.14371173200084453</v>
      </c>
      <c r="AH70" s="179">
        <f t="shared" si="23"/>
        <v>-0.14721623945055046</v>
      </c>
      <c r="AI70" s="179">
        <f t="shared" si="24"/>
        <v>-0.16286825517457196</v>
      </c>
      <c r="AJ70" s="179">
        <f t="shared" si="25"/>
        <v>-0.11598481962312809</v>
      </c>
      <c r="AK70" s="179">
        <f t="shared" si="26"/>
        <v>-0.14319554757747888</v>
      </c>
      <c r="AL70" s="179">
        <f t="shared" si="27"/>
        <v>-0.14272259653698471</v>
      </c>
      <c r="AM70" s="179">
        <f>(Y70-B70)/B70</f>
        <v>-0.17546885480091637</v>
      </c>
      <c r="AN70" s="179">
        <f>(Z70-C70)/C70</f>
        <v>-0.12325811200516264</v>
      </c>
      <c r="AO70" s="253">
        <f>(AA70-D70)/D70</f>
        <v>-9.5617781141322952E-2</v>
      </c>
    </row>
    <row r="71" spans="1:41" ht="17.25" customHeight="1" x14ac:dyDescent="0.35">
      <c r="A71" s="59" t="s">
        <v>32</v>
      </c>
      <c r="B71" s="59"/>
      <c r="C71" s="59"/>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row>
    <row r="72" spans="1:41" ht="12" customHeight="1" x14ac:dyDescent="0.35">
      <c r="A72" s="89" t="s">
        <v>38</v>
      </c>
      <c r="B72" s="89"/>
      <c r="C72" s="89"/>
      <c r="D72" s="30"/>
      <c r="E72" s="30"/>
      <c r="F72" s="30"/>
      <c r="G72" s="30"/>
      <c r="H72" s="30"/>
      <c r="I72" s="30"/>
      <c r="J72" s="30"/>
      <c r="K72" s="30"/>
      <c r="L72" s="30"/>
      <c r="M72" s="30"/>
      <c r="N72" s="64"/>
      <c r="O72" s="30"/>
      <c r="P72" s="30"/>
      <c r="Q72" s="30"/>
      <c r="R72" s="30"/>
      <c r="S72" s="30"/>
      <c r="T72" s="30"/>
      <c r="U72" s="30"/>
      <c r="V72" s="30"/>
      <c r="W72" s="30"/>
      <c r="X72" s="30"/>
      <c r="Y72" s="30"/>
      <c r="Z72" s="30"/>
      <c r="AA72" s="30"/>
      <c r="AB72" s="30"/>
      <c r="AC72" s="30"/>
      <c r="AD72" s="30"/>
      <c r="AE72" s="64"/>
      <c r="AF72" s="170"/>
      <c r="AG72" s="170"/>
      <c r="AH72" s="170"/>
      <c r="AI72" s="170"/>
      <c r="AJ72" s="170"/>
      <c r="AK72" s="170"/>
      <c r="AL72" s="170"/>
      <c r="AM72" s="170"/>
      <c r="AN72" s="170"/>
      <c r="AO72" s="170"/>
    </row>
    <row r="73" spans="1:41" ht="12" customHeight="1" x14ac:dyDescent="0.35">
      <c r="A73" s="89" t="s">
        <v>33</v>
      </c>
      <c r="B73" s="89"/>
      <c r="C73" s="89"/>
      <c r="D73" s="30"/>
      <c r="E73" s="30"/>
      <c r="F73" s="30"/>
      <c r="G73" s="30"/>
      <c r="H73" s="30"/>
      <c r="I73" s="30"/>
      <c r="J73" s="30"/>
      <c r="K73" s="30"/>
      <c r="L73" s="30"/>
      <c r="M73" s="30"/>
      <c r="N73" s="64"/>
      <c r="O73" s="30"/>
      <c r="P73" s="30"/>
      <c r="Q73" s="30"/>
      <c r="R73" s="30"/>
      <c r="S73" s="30"/>
      <c r="T73" s="30"/>
      <c r="U73" s="30"/>
      <c r="V73" s="30"/>
      <c r="W73" s="30"/>
      <c r="X73" s="30"/>
      <c r="Y73" s="30"/>
      <c r="Z73" s="30"/>
      <c r="AA73" s="30"/>
      <c r="AB73" s="30"/>
      <c r="AC73" s="30"/>
      <c r="AD73" s="30"/>
      <c r="AE73" s="64"/>
      <c r="AF73" s="170"/>
      <c r="AG73" s="170"/>
      <c r="AH73" s="170"/>
      <c r="AI73" s="170"/>
      <c r="AJ73" s="170"/>
      <c r="AK73" s="170"/>
      <c r="AL73" s="170"/>
      <c r="AM73" s="170"/>
      <c r="AN73" s="170"/>
      <c r="AO73" s="170"/>
    </row>
    <row r="74" spans="1:41" ht="12" customHeight="1" x14ac:dyDescent="0.35">
      <c r="A74" s="104" t="s">
        <v>51</v>
      </c>
      <c r="B74" s="89"/>
      <c r="C74" s="89"/>
      <c r="D74" s="30"/>
      <c r="E74" s="30"/>
      <c r="F74" s="30"/>
      <c r="G74" s="30"/>
      <c r="H74" s="30"/>
      <c r="I74" s="30"/>
      <c r="J74" s="30"/>
      <c r="K74" s="30"/>
      <c r="L74" s="30"/>
      <c r="M74" s="30"/>
      <c r="N74" s="64"/>
      <c r="O74" s="30"/>
      <c r="P74" s="30"/>
      <c r="Q74" s="30"/>
      <c r="R74" s="30"/>
      <c r="S74" s="30"/>
      <c r="T74" s="30"/>
      <c r="U74" s="30"/>
      <c r="V74" s="30"/>
      <c r="W74" s="30"/>
      <c r="X74" s="30"/>
      <c r="Y74" s="30"/>
      <c r="Z74" s="30"/>
      <c r="AA74" s="30"/>
      <c r="AB74" s="30"/>
      <c r="AC74" s="30"/>
      <c r="AD74" s="30"/>
      <c r="AE74" s="64"/>
      <c r="AF74" s="170"/>
      <c r="AG74" s="170"/>
      <c r="AH74" s="170"/>
      <c r="AI74" s="170"/>
      <c r="AJ74" s="170"/>
      <c r="AK74" s="170"/>
      <c r="AL74" s="170"/>
      <c r="AM74" s="170"/>
      <c r="AN74" s="170"/>
      <c r="AO74" s="170"/>
    </row>
    <row r="75" spans="1:41" ht="12" customHeight="1" x14ac:dyDescent="0.35">
      <c r="A75" s="285" t="s">
        <v>136</v>
      </c>
      <c r="B75" s="285"/>
      <c r="C75" s="285"/>
      <c r="D75" s="285"/>
      <c r="E75" s="30"/>
      <c r="F75" s="30"/>
      <c r="G75" s="30"/>
      <c r="H75" s="30"/>
      <c r="I75" s="30"/>
      <c r="J75" s="30"/>
      <c r="K75" s="30"/>
      <c r="L75" s="30"/>
      <c r="M75" s="30"/>
      <c r="N75" s="64"/>
      <c r="O75" s="30"/>
      <c r="P75" s="30"/>
      <c r="Q75" s="30"/>
      <c r="R75" s="30"/>
      <c r="S75" s="30"/>
      <c r="T75" s="30"/>
      <c r="U75" s="30"/>
      <c r="V75" s="30"/>
      <c r="W75" s="30"/>
      <c r="X75" s="30"/>
      <c r="Y75" s="30"/>
      <c r="Z75" s="30"/>
      <c r="AA75" s="30"/>
      <c r="AB75" s="30"/>
      <c r="AC75" s="30"/>
      <c r="AD75" s="30"/>
      <c r="AE75" s="64"/>
      <c r="AF75" s="170"/>
      <c r="AG75" s="170"/>
      <c r="AH75" s="170"/>
      <c r="AI75" s="170"/>
      <c r="AJ75" s="170"/>
      <c r="AK75" s="170"/>
      <c r="AL75" s="170"/>
      <c r="AM75" s="170"/>
      <c r="AN75" s="170"/>
      <c r="AO75" s="170"/>
    </row>
    <row r="76" spans="1:41" ht="12" customHeight="1" x14ac:dyDescent="0.35">
      <c r="A76" s="180" t="s">
        <v>57</v>
      </c>
      <c r="B76" s="181"/>
      <c r="C76" s="181"/>
      <c r="D76" s="181"/>
      <c r="E76" s="181"/>
      <c r="F76" s="181"/>
      <c r="G76" s="181"/>
      <c r="H76" s="182"/>
      <c r="I76" s="182"/>
      <c r="J76" s="182"/>
      <c r="K76" s="182"/>
      <c r="L76" s="182"/>
      <c r="M76" s="182"/>
      <c r="N76" s="63"/>
      <c r="O76" s="182"/>
      <c r="P76" s="182"/>
      <c r="Q76" s="182"/>
      <c r="R76" s="182"/>
      <c r="S76" s="182"/>
      <c r="T76" s="182"/>
      <c r="U76" s="182"/>
      <c r="V76" s="182"/>
      <c r="W76" s="182"/>
      <c r="X76" s="182"/>
      <c r="Y76" s="182"/>
      <c r="Z76" s="182"/>
      <c r="AA76" s="182"/>
      <c r="AB76" s="182"/>
      <c r="AC76" s="182"/>
      <c r="AD76" s="182"/>
      <c r="AE76" s="64"/>
      <c r="AF76" s="183"/>
      <c r="AG76" s="183"/>
      <c r="AH76" s="183"/>
      <c r="AI76" s="183"/>
      <c r="AJ76" s="183"/>
      <c r="AK76" s="183"/>
      <c r="AL76" s="183"/>
      <c r="AM76" s="183"/>
      <c r="AN76" s="183"/>
      <c r="AO76" s="183"/>
    </row>
    <row r="77" spans="1:41" ht="12" customHeight="1" x14ac:dyDescent="0.35">
      <c r="A77" s="89" t="s">
        <v>242</v>
      </c>
      <c r="B77" s="89"/>
      <c r="C77" s="89"/>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41"/>
      <c r="AL77" s="41"/>
      <c r="AM77" s="41"/>
      <c r="AN77" s="41"/>
      <c r="AO77" s="41"/>
    </row>
    <row r="78" spans="1:41" ht="12" customHeight="1" x14ac:dyDescent="0.35">
      <c r="A78" s="180" t="s">
        <v>55</v>
      </c>
      <c r="B78" s="89"/>
      <c r="C78" s="89"/>
      <c r="D78" s="30"/>
      <c r="E78" s="30"/>
      <c r="F78" s="30"/>
      <c r="G78" s="30"/>
      <c r="H78" s="30"/>
      <c r="I78" s="30"/>
      <c r="J78" s="30"/>
      <c r="K78" s="30"/>
      <c r="L78" s="30"/>
      <c r="M78" s="30"/>
      <c r="N78" s="64"/>
      <c r="O78" s="30"/>
      <c r="P78" s="30"/>
      <c r="Q78" s="30"/>
      <c r="R78" s="30"/>
      <c r="S78" s="30"/>
      <c r="T78" s="30"/>
      <c r="U78" s="30"/>
      <c r="V78" s="30"/>
      <c r="W78" s="30"/>
      <c r="X78" s="30"/>
      <c r="Y78" s="30"/>
      <c r="Z78" s="30"/>
      <c r="AA78" s="30"/>
      <c r="AB78" s="30"/>
      <c r="AC78" s="30"/>
      <c r="AD78" s="30"/>
      <c r="AE78" s="64"/>
      <c r="AF78" s="170"/>
      <c r="AG78" s="170"/>
      <c r="AH78" s="170"/>
      <c r="AI78" s="170"/>
      <c r="AJ78" s="170"/>
      <c r="AK78" s="170"/>
      <c r="AL78" s="170"/>
      <c r="AM78" s="170"/>
      <c r="AN78" s="170"/>
      <c r="AO78" s="170"/>
    </row>
    <row r="79" spans="1:41" ht="12" customHeight="1" x14ac:dyDescent="0.35">
      <c r="A79" s="89" t="s">
        <v>243</v>
      </c>
      <c r="B79" s="89"/>
      <c r="C79" s="89"/>
      <c r="D79" s="30"/>
      <c r="E79" s="30"/>
      <c r="F79" s="30"/>
      <c r="G79" s="30"/>
      <c r="H79" s="30"/>
      <c r="I79" s="30"/>
      <c r="J79" s="30"/>
      <c r="K79" s="30"/>
      <c r="L79" s="30"/>
      <c r="M79" s="30"/>
      <c r="N79" s="63"/>
      <c r="O79" s="30"/>
      <c r="P79" s="30"/>
      <c r="Q79" s="30"/>
      <c r="R79" s="30"/>
      <c r="S79" s="30"/>
      <c r="T79" s="30"/>
      <c r="U79" s="30"/>
      <c r="V79" s="30"/>
      <c r="W79" s="30"/>
      <c r="X79" s="30"/>
      <c r="Y79" s="30"/>
      <c r="Z79" s="30"/>
      <c r="AA79" s="30"/>
      <c r="AB79" s="30"/>
      <c r="AC79" s="30"/>
      <c r="AD79" s="30"/>
      <c r="AE79" s="64"/>
      <c r="AF79" s="31"/>
      <c r="AG79" s="31"/>
      <c r="AH79" s="31"/>
      <c r="AI79" s="31"/>
      <c r="AJ79" s="31"/>
      <c r="AK79" s="31"/>
      <c r="AL79" s="31"/>
      <c r="AM79" s="31"/>
      <c r="AN79" s="31"/>
      <c r="AO79" s="31"/>
    </row>
    <row r="80" spans="1:41" ht="12" customHeight="1" x14ac:dyDescent="0.35">
      <c r="A80" s="59" t="s">
        <v>35</v>
      </c>
      <c r="B80" s="89"/>
      <c r="C80" s="89"/>
      <c r="D80" s="30"/>
      <c r="E80" s="30"/>
      <c r="F80" s="30"/>
      <c r="G80" s="30"/>
      <c r="H80" s="30"/>
      <c r="I80" s="30"/>
      <c r="J80" s="30"/>
      <c r="K80" s="30"/>
      <c r="L80" s="30"/>
      <c r="M80" s="30"/>
      <c r="N80" s="63"/>
      <c r="O80" s="30"/>
      <c r="P80" s="30"/>
      <c r="Q80" s="30"/>
      <c r="R80" s="30"/>
      <c r="S80" s="30"/>
      <c r="T80" s="30"/>
      <c r="U80" s="30"/>
      <c r="V80" s="30"/>
      <c r="W80" s="30"/>
      <c r="X80" s="30"/>
      <c r="Y80" s="30"/>
      <c r="Z80" s="30"/>
      <c r="AA80" s="30"/>
      <c r="AB80" s="30"/>
      <c r="AC80" s="30"/>
      <c r="AD80" s="30"/>
      <c r="AE80" s="64"/>
      <c r="AF80" s="31"/>
      <c r="AG80" s="31"/>
      <c r="AH80" s="31"/>
      <c r="AI80" s="31"/>
      <c r="AJ80" s="31"/>
      <c r="AK80" s="31"/>
      <c r="AL80" s="31"/>
      <c r="AM80" s="31"/>
      <c r="AN80" s="31"/>
      <c r="AO80" s="31"/>
    </row>
    <row r="81" spans="1:41" ht="30" customHeight="1" x14ac:dyDescent="0.35">
      <c r="A81" s="66" t="s">
        <v>244</v>
      </c>
      <c r="B81" s="89"/>
      <c r="C81" s="89"/>
      <c r="D81" s="30"/>
      <c r="E81" s="30"/>
      <c r="F81" s="30"/>
      <c r="G81" s="30"/>
      <c r="H81" s="30"/>
      <c r="I81" s="30"/>
      <c r="J81" s="30"/>
      <c r="K81" s="30"/>
      <c r="L81" s="30"/>
      <c r="M81" s="30"/>
      <c r="N81" s="63"/>
      <c r="O81" s="30"/>
      <c r="P81" s="30"/>
      <c r="Q81" s="30"/>
      <c r="R81" s="30"/>
      <c r="S81" s="30"/>
      <c r="T81" s="30"/>
      <c r="U81" s="30"/>
      <c r="V81" s="30"/>
      <c r="W81" s="30"/>
      <c r="X81" s="30"/>
      <c r="Y81" s="30"/>
      <c r="Z81" s="30"/>
      <c r="AA81" s="30"/>
      <c r="AB81" s="30"/>
      <c r="AC81" s="30"/>
      <c r="AD81" s="30"/>
      <c r="AE81" s="64"/>
      <c r="AF81" s="31"/>
      <c r="AG81" s="31"/>
      <c r="AH81" s="31"/>
      <c r="AI81" s="31"/>
      <c r="AJ81" s="31"/>
      <c r="AK81" s="31"/>
      <c r="AL81" s="31"/>
      <c r="AM81" s="31"/>
      <c r="AN81" s="31"/>
      <c r="AO81" s="31"/>
    </row>
    <row r="82" spans="1:41" ht="20.25" customHeight="1" x14ac:dyDescent="0.35">
      <c r="A82" s="186" t="s">
        <v>226</v>
      </c>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row>
    <row r="83" spans="1:41" x14ac:dyDescent="0.35">
      <c r="A83" s="187"/>
      <c r="B83" s="286" t="s">
        <v>53</v>
      </c>
      <c r="C83" s="287"/>
      <c r="D83" s="287"/>
      <c r="E83" s="287"/>
      <c r="F83" s="287"/>
      <c r="G83" s="287"/>
      <c r="H83" s="287"/>
      <c r="I83" s="287"/>
      <c r="J83" s="287"/>
      <c r="K83" s="287"/>
      <c r="L83" s="287"/>
      <c r="M83" s="287"/>
      <c r="N83" s="288"/>
      <c r="O83" s="286" t="s">
        <v>54</v>
      </c>
      <c r="P83" s="287"/>
      <c r="Q83" s="287"/>
      <c r="R83" s="287"/>
      <c r="S83" s="287"/>
      <c r="T83" s="287"/>
      <c r="U83" s="287"/>
      <c r="V83" s="287"/>
      <c r="W83" s="287"/>
      <c r="X83" s="287"/>
      <c r="Y83" s="287"/>
      <c r="Z83" s="287"/>
      <c r="AA83" s="287"/>
      <c r="AB83" s="288"/>
      <c r="AC83" s="293" t="s">
        <v>60</v>
      </c>
      <c r="AD83" s="291"/>
      <c r="AE83" s="291"/>
      <c r="AF83" s="291"/>
      <c r="AG83" s="291"/>
      <c r="AH83" s="291"/>
      <c r="AI83" s="291"/>
      <c r="AJ83" s="291"/>
      <c r="AK83" s="291"/>
      <c r="AL83" s="291"/>
      <c r="AM83" s="291"/>
      <c r="AN83" s="291"/>
      <c r="AO83" s="292"/>
    </row>
    <row r="84" spans="1:41" ht="44.15" customHeight="1" x14ac:dyDescent="0.35">
      <c r="A84" s="147" t="s">
        <v>28</v>
      </c>
      <c r="B84" s="55" t="s">
        <v>157</v>
      </c>
      <c r="C84" s="55" t="s">
        <v>158</v>
      </c>
      <c r="D84" s="55" t="s">
        <v>159</v>
      </c>
      <c r="E84" s="55" t="s">
        <v>160</v>
      </c>
      <c r="F84" s="55" t="s">
        <v>161</v>
      </c>
      <c r="G84" s="55" t="s">
        <v>162</v>
      </c>
      <c r="H84" s="55" t="s">
        <v>163</v>
      </c>
      <c r="I84" s="55" t="s">
        <v>164</v>
      </c>
      <c r="J84" s="55" t="s">
        <v>165</v>
      </c>
      <c r="K84" s="55" t="s">
        <v>166</v>
      </c>
      <c r="L84" s="55" t="s">
        <v>167</v>
      </c>
      <c r="M84" s="55" t="s">
        <v>168</v>
      </c>
      <c r="N84" s="55" t="s">
        <v>153</v>
      </c>
      <c r="O84" s="55" t="s">
        <v>169</v>
      </c>
      <c r="P84" s="55" t="s">
        <v>170</v>
      </c>
      <c r="Q84" s="55" t="s">
        <v>171</v>
      </c>
      <c r="R84" s="55" t="s">
        <v>172</v>
      </c>
      <c r="S84" s="55" t="s">
        <v>173</v>
      </c>
      <c r="T84" s="55" t="s">
        <v>174</v>
      </c>
      <c r="U84" s="55" t="s">
        <v>175</v>
      </c>
      <c r="V84" s="55" t="s">
        <v>176</v>
      </c>
      <c r="W84" s="55" t="s">
        <v>177</v>
      </c>
      <c r="X84" s="55" t="s">
        <v>178</v>
      </c>
      <c r="Y84" s="55" t="s">
        <v>179</v>
      </c>
      <c r="Z84" s="55" t="s">
        <v>180</v>
      </c>
      <c r="AA84" s="55" t="s">
        <v>181</v>
      </c>
      <c r="AB84" s="55" t="s">
        <v>154</v>
      </c>
      <c r="AC84" s="55" t="s">
        <v>61</v>
      </c>
      <c r="AD84" s="55" t="s">
        <v>62</v>
      </c>
      <c r="AE84" s="55" t="s">
        <v>63</v>
      </c>
      <c r="AF84" s="55" t="s">
        <v>64</v>
      </c>
      <c r="AG84" s="55" t="s">
        <v>65</v>
      </c>
      <c r="AH84" s="55" t="s">
        <v>66</v>
      </c>
      <c r="AI84" s="55" t="s">
        <v>67</v>
      </c>
      <c r="AJ84" s="55" t="s">
        <v>68</v>
      </c>
      <c r="AK84" s="55" t="s">
        <v>69</v>
      </c>
      <c r="AL84" s="55" t="s">
        <v>70</v>
      </c>
      <c r="AM84" s="55" t="s">
        <v>71</v>
      </c>
      <c r="AN84" s="55" t="s">
        <v>72</v>
      </c>
      <c r="AO84" s="55" t="s">
        <v>73</v>
      </c>
    </row>
    <row r="85" spans="1:41" x14ac:dyDescent="0.35">
      <c r="A85" s="172" t="s">
        <v>40</v>
      </c>
      <c r="B85" s="195">
        <v>1080487</v>
      </c>
      <c r="C85" s="195">
        <v>903812</v>
      </c>
      <c r="D85" s="174">
        <v>1037989</v>
      </c>
      <c r="E85" s="174">
        <v>1044937</v>
      </c>
      <c r="F85" s="174">
        <v>1085982</v>
      </c>
      <c r="G85" s="174">
        <v>991655</v>
      </c>
      <c r="H85" s="174">
        <v>1031097</v>
      </c>
      <c r="I85" s="174">
        <v>979980</v>
      </c>
      <c r="J85" s="174">
        <v>1015165</v>
      </c>
      <c r="K85" s="174">
        <v>1086277</v>
      </c>
      <c r="L85" s="174">
        <v>1001156</v>
      </c>
      <c r="M85" s="174">
        <v>971337</v>
      </c>
      <c r="N85" s="174">
        <f t="shared" ref="N85:N89" si="30">SUM(B85:M85)/12</f>
        <v>1019156.1666666666</v>
      </c>
      <c r="O85" s="174">
        <v>895633</v>
      </c>
      <c r="P85" s="174">
        <v>686001</v>
      </c>
      <c r="Q85" s="174">
        <v>763159</v>
      </c>
      <c r="R85" s="174">
        <v>910633</v>
      </c>
      <c r="S85" s="174">
        <v>938941</v>
      </c>
      <c r="T85" s="174">
        <v>898050</v>
      </c>
      <c r="U85" s="174">
        <v>963053</v>
      </c>
      <c r="V85" s="174">
        <v>962056</v>
      </c>
      <c r="W85" s="174">
        <v>915812</v>
      </c>
      <c r="X85" s="174">
        <v>868240</v>
      </c>
      <c r="Y85" s="174">
        <v>926520</v>
      </c>
      <c r="Z85" s="174">
        <v>862375</v>
      </c>
      <c r="AA85" s="174">
        <v>1046829</v>
      </c>
      <c r="AB85" s="176">
        <f t="shared" ref="AB85:AB89" si="31">SUM(O85:AA85)/13</f>
        <v>895177.07692307688</v>
      </c>
      <c r="AC85" s="132">
        <f t="shared" ref="AC85" si="32">(O85-D85)/D85</f>
        <v>-0.13714596204776736</v>
      </c>
      <c r="AD85" s="132">
        <f t="shared" ref="AD85:AD89" si="33">(P85-E85)/E85</f>
        <v>-0.34350013445786681</v>
      </c>
      <c r="AE85" s="132">
        <f t="shared" ref="AE85:AE89" si="34">(Q85-F85)/F85</f>
        <v>-0.29726367472020715</v>
      </c>
      <c r="AF85" s="132">
        <f t="shared" ref="AF85:AF89" si="35">(R85-G85)/G85</f>
        <v>-8.170381836424967E-2</v>
      </c>
      <c r="AG85" s="132">
        <f t="shared" ref="AG85:AG89" si="36">(S85-H85)/H85</f>
        <v>-8.9376654184814816E-2</v>
      </c>
      <c r="AH85" s="132">
        <f t="shared" ref="AH85:AH89" si="37">(T85-I85)/I85</f>
        <v>-8.3603747015245214E-2</v>
      </c>
      <c r="AI85" s="132">
        <f t="shared" ref="AI85:AI89" si="38">(U85-J85)/J85</f>
        <v>-5.1333527062103208E-2</v>
      </c>
      <c r="AJ85" s="132">
        <f t="shared" ref="AJ85:AJ89" si="39">(V85-K85)/K85</f>
        <v>-0.11435481005305277</v>
      </c>
      <c r="AK85" s="132">
        <f t="shared" ref="AK85" si="40">(W85-L85)/L85</f>
        <v>-8.524545625257203E-2</v>
      </c>
      <c r="AL85" s="132">
        <f t="shared" ref="AL85" si="41">(X85-M85)/M85</f>
        <v>-0.10613926989294138</v>
      </c>
      <c r="AM85" s="132">
        <f>(Y85-B85)/B85</f>
        <v>-0.14249778109315522</v>
      </c>
      <c r="AN85" s="132">
        <f>(Z85-C85)/C85</f>
        <v>-4.5846923917805912E-2</v>
      </c>
      <c r="AO85" s="132">
        <f>(AA85-D85)/D85</f>
        <v>8.5164679009122439E-3</v>
      </c>
    </row>
    <row r="86" spans="1:41" x14ac:dyDescent="0.35">
      <c r="A86" s="172" t="s">
        <v>41</v>
      </c>
      <c r="B86" s="275">
        <v>3.4277136143239115E-2</v>
      </c>
      <c r="C86" s="275">
        <v>3.3944006054356435E-2</v>
      </c>
      <c r="D86" s="154">
        <v>3.4507109420234702E-2</v>
      </c>
      <c r="E86" s="154">
        <v>3.3966641051087293E-2</v>
      </c>
      <c r="F86" s="154">
        <v>3.4508859262860708E-2</v>
      </c>
      <c r="G86" s="154">
        <v>3.5234027963354189E-2</v>
      </c>
      <c r="H86" s="154">
        <v>3.8034248960088141E-2</v>
      </c>
      <c r="I86" s="154">
        <v>3.7481377170962671E-2</v>
      </c>
      <c r="J86" s="154">
        <v>3.6452202351341903E-2</v>
      </c>
      <c r="K86" s="154">
        <v>3.5867462903108507E-2</v>
      </c>
      <c r="L86" s="154">
        <v>3.6676601848263407E-2</v>
      </c>
      <c r="M86" s="154">
        <v>3.7685170028527691E-2</v>
      </c>
      <c r="N86" s="154">
        <f>((B85*B86)+(C85*C86)+(D85*D86)+(E85*E86)+(F85*F86)+(G85*G86)+(H85*H86)+(I85*I86)+(J85*J86)+(K85*K86)+(L85*L86)+(M85*M86))/SUM(B85:M85)</f>
        <v>3.570609149366543E-2</v>
      </c>
      <c r="O86" s="154">
        <v>0.149417227815411</v>
      </c>
      <c r="P86" s="154">
        <v>0.48132874441873991</v>
      </c>
      <c r="Q86" s="154">
        <v>0.3953697722230885</v>
      </c>
      <c r="R86" s="154">
        <v>0.30004952598906476</v>
      </c>
      <c r="S86" s="154">
        <v>0.25069945821941952</v>
      </c>
      <c r="T86" s="154">
        <v>0.22853293246478482</v>
      </c>
      <c r="U86" s="154">
        <v>0.23061243773707157</v>
      </c>
      <c r="V86" s="154">
        <v>0.23061131576540242</v>
      </c>
      <c r="W86" s="154">
        <v>0.26385764763947184</v>
      </c>
      <c r="X86" s="154">
        <v>0.33170897447710312</v>
      </c>
      <c r="Y86" s="154">
        <v>0.30165241980745156</v>
      </c>
      <c r="Z86" s="154">
        <v>0.28082910566748803</v>
      </c>
      <c r="AA86" s="154">
        <v>0.26259207568762427</v>
      </c>
      <c r="AB86" s="132">
        <f>((O85*O86)+(P85*P86)+(Q85*Q86)+(R85*R86)+(S85*S86)+(T85*T86)+(U85*U86)+(V85*V86)+(W85*W86)+(X85*X86)+(Y85*Y86)+(Z85*Z86)+(AA85*AA86))/SUM(O85:AA85)</f>
        <v>0.27925390266575534</v>
      </c>
      <c r="AC86" s="132" t="s">
        <v>56</v>
      </c>
      <c r="AD86" s="132" t="s">
        <v>56</v>
      </c>
      <c r="AE86" s="132" t="s">
        <v>56</v>
      </c>
      <c r="AF86" s="132" t="s">
        <v>56</v>
      </c>
      <c r="AG86" s="132" t="s">
        <v>56</v>
      </c>
      <c r="AH86" s="132" t="s">
        <v>56</v>
      </c>
      <c r="AI86" s="132" t="s">
        <v>56</v>
      </c>
      <c r="AJ86" s="132" t="s">
        <v>56</v>
      </c>
      <c r="AK86" s="132" t="s">
        <v>56</v>
      </c>
      <c r="AL86" s="132" t="s">
        <v>56</v>
      </c>
      <c r="AM86" s="132" t="s">
        <v>56</v>
      </c>
      <c r="AN86" s="132" t="s">
        <v>56</v>
      </c>
      <c r="AO86" s="133" t="s">
        <v>56</v>
      </c>
    </row>
    <row r="87" spans="1:41" x14ac:dyDescent="0.35">
      <c r="A87" s="172" t="s">
        <v>29</v>
      </c>
      <c r="B87" s="195">
        <v>119006</v>
      </c>
      <c r="C87" s="195">
        <v>103249</v>
      </c>
      <c r="D87" s="174">
        <v>112577</v>
      </c>
      <c r="E87" s="174">
        <v>115361</v>
      </c>
      <c r="F87" s="174">
        <v>123035</v>
      </c>
      <c r="G87" s="174">
        <v>110173</v>
      </c>
      <c r="H87" s="174">
        <v>116879</v>
      </c>
      <c r="I87" s="174">
        <v>108901</v>
      </c>
      <c r="J87" s="174">
        <v>116830</v>
      </c>
      <c r="K87" s="174">
        <v>127582</v>
      </c>
      <c r="L87" s="174">
        <v>116820</v>
      </c>
      <c r="M87" s="174">
        <v>107386</v>
      </c>
      <c r="N87" s="174">
        <f t="shared" si="30"/>
        <v>114816.58333333333</v>
      </c>
      <c r="O87" s="174">
        <v>121307</v>
      </c>
      <c r="P87" s="174">
        <v>125238</v>
      </c>
      <c r="Q87" s="174">
        <v>128128</v>
      </c>
      <c r="R87" s="174">
        <v>139471</v>
      </c>
      <c r="S87" s="174">
        <v>133130</v>
      </c>
      <c r="T87" s="174">
        <v>124434</v>
      </c>
      <c r="U87" s="174">
        <v>137459</v>
      </c>
      <c r="V87" s="174">
        <v>138973</v>
      </c>
      <c r="W87" s="174">
        <v>137196</v>
      </c>
      <c r="X87" s="174">
        <v>137250</v>
      </c>
      <c r="Y87" s="174">
        <v>147344</v>
      </c>
      <c r="Z87" s="174">
        <v>139846</v>
      </c>
      <c r="AA87" s="174">
        <v>165918</v>
      </c>
      <c r="AB87" s="176">
        <f t="shared" si="31"/>
        <v>136591.84615384616</v>
      </c>
      <c r="AC87" s="132">
        <f>(O87-D87)/D87</f>
        <v>7.7546923439068369E-2</v>
      </c>
      <c r="AD87" s="132">
        <f t="shared" si="33"/>
        <v>8.561818985619056E-2</v>
      </c>
      <c r="AE87" s="132">
        <f t="shared" si="34"/>
        <v>4.139472507822977E-2</v>
      </c>
      <c r="AF87" s="132">
        <f t="shared" si="35"/>
        <v>0.2659272235484193</v>
      </c>
      <c r="AG87" s="132">
        <f t="shared" si="36"/>
        <v>0.1390412306744582</v>
      </c>
      <c r="AH87" s="132">
        <f t="shared" si="37"/>
        <v>0.14263413559104141</v>
      </c>
      <c r="AI87" s="132">
        <f t="shared" si="38"/>
        <v>0.17657279808268425</v>
      </c>
      <c r="AJ87" s="132">
        <f t="shared" si="39"/>
        <v>8.9283754761643491E-2</v>
      </c>
      <c r="AK87" s="132">
        <f t="shared" ref="AK87" si="42">(W87-L87)/L87</f>
        <v>0.17442218798151002</v>
      </c>
      <c r="AL87" s="132">
        <f t="shared" ref="AL87" si="43">(X87-M87)/M87</f>
        <v>0.27809956605144059</v>
      </c>
      <c r="AM87" s="132">
        <f>(Y87-B87)/B87</f>
        <v>0.23812244760768364</v>
      </c>
      <c r="AN87" s="132">
        <f>(Z87-C87)/C87</f>
        <v>0.35445379616267469</v>
      </c>
      <c r="AO87" s="132">
        <f>(AA87-D87)/D87</f>
        <v>0.47381792017907742</v>
      </c>
    </row>
    <row r="88" spans="1:41" x14ac:dyDescent="0.35">
      <c r="A88" s="172" t="s">
        <v>42</v>
      </c>
      <c r="B88" s="275">
        <v>3.5653664521116582E-2</v>
      </c>
      <c r="C88" s="275">
        <v>4.0368429718447639E-2</v>
      </c>
      <c r="D88" s="154">
        <v>3.9768336338683742E-2</v>
      </c>
      <c r="E88" s="154">
        <v>3.9848822392316297E-2</v>
      </c>
      <c r="F88" s="154">
        <v>4.0931442272524078E-2</v>
      </c>
      <c r="G88" s="154">
        <v>4.2369727610213029E-2</v>
      </c>
      <c r="H88" s="154">
        <v>4.3104407121895297E-2</v>
      </c>
      <c r="I88" s="154">
        <v>4.4425671022304665E-2</v>
      </c>
      <c r="J88" s="154">
        <v>3.7498930069331506E-2</v>
      </c>
      <c r="K88" s="154">
        <v>3.6658776316408272E-2</v>
      </c>
      <c r="L88" s="154">
        <v>4.2526964560862864E-2</v>
      </c>
      <c r="M88" s="154">
        <v>4.5024491088223789E-2</v>
      </c>
      <c r="N88" s="154">
        <f>((B87*B88)+(C87*C88)+(D87*D88)+(E87*E88)+(F87*F88)+(G87*G88)+(H87*H88)+(I87*I88)+(J87*J88)+(K87*K88)+(L87*L88)+(M87*M88))/SUM(B87:M87)</f>
        <v>4.0590826383238778E-2</v>
      </c>
      <c r="O88" s="132">
        <v>0.15104651833777111</v>
      </c>
      <c r="P88" s="132">
        <v>0.4871844009006851</v>
      </c>
      <c r="Q88" s="132">
        <v>0.45099431818181818</v>
      </c>
      <c r="R88" s="132">
        <v>0.35309132364434181</v>
      </c>
      <c r="S88" s="132">
        <v>0.29733343348606628</v>
      </c>
      <c r="T88" s="132">
        <v>0.27382387450375301</v>
      </c>
      <c r="U88" s="132">
        <v>0.26888017517950807</v>
      </c>
      <c r="V88" s="132">
        <v>0.2745713196088449</v>
      </c>
      <c r="W88" s="132">
        <v>0.30646666083559287</v>
      </c>
      <c r="X88" s="132">
        <v>0.37211657559198541</v>
      </c>
      <c r="Y88" s="132">
        <v>0.35144288196329676</v>
      </c>
      <c r="Z88" s="132">
        <v>0.3368705576133747</v>
      </c>
      <c r="AA88" s="132">
        <v>0.31296182451572463</v>
      </c>
      <c r="AB88" s="132">
        <f>((O87*O88)+(P87*P88)+(Q87*Q88)+(R87*R88)+(S87*S88)+(T87*T88)+(U87*U88)+(V87*V88)+(W87*W88)+(X87*X88)+(Y87*Y88)+(Z87*Z88)+(AA87*AA88))/SUM(O87:AA87)</f>
        <v>0.32611531040821223</v>
      </c>
      <c r="AC88" s="132" t="s">
        <v>56</v>
      </c>
      <c r="AD88" s="132" t="s">
        <v>56</v>
      </c>
      <c r="AE88" s="132" t="s">
        <v>56</v>
      </c>
      <c r="AF88" s="132" t="s">
        <v>56</v>
      </c>
      <c r="AG88" s="132" t="s">
        <v>56</v>
      </c>
      <c r="AH88" s="132" t="s">
        <v>56</v>
      </c>
      <c r="AI88" s="132" t="s">
        <v>56</v>
      </c>
      <c r="AJ88" s="132" t="s">
        <v>56</v>
      </c>
      <c r="AK88" s="132" t="s">
        <v>56</v>
      </c>
      <c r="AL88" s="132" t="s">
        <v>56</v>
      </c>
      <c r="AM88" s="132" t="s">
        <v>56</v>
      </c>
      <c r="AN88" s="132" t="s">
        <v>56</v>
      </c>
      <c r="AO88" s="133" t="s">
        <v>56</v>
      </c>
    </row>
    <row r="89" spans="1:41" x14ac:dyDescent="0.35">
      <c r="A89" s="249" t="s">
        <v>31</v>
      </c>
      <c r="B89" s="262">
        <v>176548</v>
      </c>
      <c r="C89" s="262">
        <v>153712</v>
      </c>
      <c r="D89" s="251">
        <v>173032</v>
      </c>
      <c r="E89" s="251">
        <v>176919</v>
      </c>
      <c r="F89" s="251">
        <v>185426</v>
      </c>
      <c r="G89" s="251">
        <v>171003</v>
      </c>
      <c r="H89" s="251">
        <v>175368</v>
      </c>
      <c r="I89" s="251">
        <v>166532</v>
      </c>
      <c r="J89" s="251">
        <v>174775</v>
      </c>
      <c r="K89" s="251">
        <v>211465</v>
      </c>
      <c r="L89" s="251">
        <v>186985</v>
      </c>
      <c r="M89" s="251">
        <v>162171</v>
      </c>
      <c r="N89" s="251">
        <f t="shared" si="30"/>
        <v>176161.33333333334</v>
      </c>
      <c r="O89" s="251">
        <v>166668</v>
      </c>
      <c r="P89" s="251">
        <v>110640</v>
      </c>
      <c r="Q89" s="251">
        <v>121909</v>
      </c>
      <c r="R89" s="251">
        <v>145153</v>
      </c>
      <c r="S89" s="251">
        <v>150816</v>
      </c>
      <c r="T89" s="251">
        <v>144590</v>
      </c>
      <c r="U89" s="251">
        <v>153638</v>
      </c>
      <c r="V89" s="251">
        <v>186959</v>
      </c>
      <c r="W89" s="251">
        <v>164045</v>
      </c>
      <c r="X89" s="251">
        <v>143309</v>
      </c>
      <c r="Y89" s="251">
        <v>149543</v>
      </c>
      <c r="Z89" s="251">
        <v>141643</v>
      </c>
      <c r="AA89" s="251">
        <v>166785</v>
      </c>
      <c r="AB89" s="252">
        <f t="shared" si="31"/>
        <v>149669.07692307694</v>
      </c>
      <c r="AC89" s="179">
        <f>(O89-D89)/D89</f>
        <v>-3.6779324055666002E-2</v>
      </c>
      <c r="AD89" s="179">
        <f t="shared" si="33"/>
        <v>-0.37462906753938241</v>
      </c>
      <c r="AE89" s="179">
        <f t="shared" si="34"/>
        <v>-0.34254635272291911</v>
      </c>
      <c r="AF89" s="179">
        <f t="shared" si="35"/>
        <v>-0.15116693859172062</v>
      </c>
      <c r="AG89" s="179">
        <f t="shared" si="36"/>
        <v>-0.14000273710140962</v>
      </c>
      <c r="AH89" s="179">
        <f t="shared" si="37"/>
        <v>-0.13175846083635578</v>
      </c>
      <c r="AI89" s="179">
        <f t="shared" si="38"/>
        <v>-0.1209383493062509</v>
      </c>
      <c r="AJ89" s="179">
        <f t="shared" si="39"/>
        <v>-0.11588678977608588</v>
      </c>
      <c r="AK89" s="179">
        <f t="shared" ref="AK89" si="44">(W89-L89)/L89</f>
        <v>-0.12268363772495119</v>
      </c>
      <c r="AL89" s="179">
        <f t="shared" ref="AL89" si="45">(X89-M89)/M89</f>
        <v>-0.11630932780830111</v>
      </c>
      <c r="AM89" s="179">
        <f>(Y89-B89)/B89</f>
        <v>-0.15296123433853684</v>
      </c>
      <c r="AN89" s="179">
        <f>(Z89-C89)/C89</f>
        <v>-7.8516966795045273E-2</v>
      </c>
      <c r="AO89" s="253">
        <f>(AA89-D89)/D89</f>
        <v>-3.6103148550557122E-2</v>
      </c>
    </row>
    <row r="90" spans="1:41" ht="17.25" customHeight="1" x14ac:dyDescent="0.35">
      <c r="A90" s="59" t="s">
        <v>32</v>
      </c>
      <c r="B90" s="59"/>
      <c r="C90" s="59"/>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35">
      <c r="A91" s="89" t="s">
        <v>38</v>
      </c>
      <c r="B91" s="89"/>
      <c r="C91" s="89"/>
      <c r="D91" s="30"/>
      <c r="E91" s="30"/>
      <c r="F91" s="30"/>
      <c r="G91" s="30"/>
      <c r="H91" s="30"/>
      <c r="I91" s="30"/>
      <c r="J91" s="30"/>
      <c r="K91" s="30"/>
      <c r="L91" s="30"/>
      <c r="M91" s="30"/>
      <c r="N91" s="64"/>
      <c r="O91" s="30"/>
      <c r="P91" s="30"/>
      <c r="Q91" s="30"/>
      <c r="R91" s="30"/>
      <c r="S91" s="30"/>
      <c r="T91" s="30"/>
      <c r="U91" s="30"/>
      <c r="V91" s="30"/>
      <c r="W91" s="30"/>
      <c r="X91" s="30"/>
      <c r="Y91" s="30"/>
      <c r="Z91" s="30"/>
      <c r="AA91" s="30"/>
      <c r="AB91" s="30"/>
      <c r="AC91" s="30"/>
      <c r="AD91" s="30"/>
      <c r="AE91" s="64"/>
      <c r="AF91" s="170"/>
      <c r="AG91" s="170"/>
      <c r="AH91" s="170"/>
      <c r="AI91" s="170"/>
      <c r="AJ91" s="170"/>
      <c r="AK91" s="170"/>
      <c r="AL91" s="170"/>
      <c r="AM91" s="170"/>
      <c r="AN91" s="170"/>
      <c r="AO91" s="170"/>
    </row>
    <row r="92" spans="1:41" ht="12" customHeight="1" x14ac:dyDescent="0.35">
      <c r="A92" s="89" t="s">
        <v>33</v>
      </c>
      <c r="B92" s="89"/>
      <c r="C92" s="89"/>
      <c r="D92" s="30"/>
      <c r="E92" s="30"/>
      <c r="F92" s="30"/>
      <c r="G92" s="30"/>
      <c r="H92" s="30"/>
      <c r="I92" s="30"/>
      <c r="J92" s="30"/>
      <c r="K92" s="30"/>
      <c r="L92" s="30"/>
      <c r="M92" s="30"/>
      <c r="N92" s="64"/>
      <c r="O92" s="30"/>
      <c r="P92" s="30"/>
      <c r="Q92" s="30"/>
      <c r="R92" s="30"/>
      <c r="S92" s="30"/>
      <c r="T92" s="30"/>
      <c r="U92" s="30"/>
      <c r="V92" s="30"/>
      <c r="W92" s="30"/>
      <c r="X92" s="30"/>
      <c r="Y92" s="30"/>
      <c r="Z92" s="30"/>
      <c r="AA92" s="30"/>
      <c r="AB92" s="30"/>
      <c r="AC92" s="30"/>
      <c r="AD92" s="30"/>
      <c r="AE92" s="64"/>
      <c r="AF92" s="170"/>
      <c r="AG92" s="170"/>
      <c r="AH92" s="170"/>
      <c r="AI92" s="170"/>
      <c r="AJ92" s="170"/>
      <c r="AK92" s="170"/>
      <c r="AL92" s="170"/>
      <c r="AM92" s="170"/>
      <c r="AN92" s="170"/>
      <c r="AO92" s="170"/>
    </row>
    <row r="93" spans="1:41" ht="12" customHeight="1" x14ac:dyDescent="0.35">
      <c r="A93" s="104" t="s">
        <v>51</v>
      </c>
      <c r="B93" s="89"/>
      <c r="C93" s="89"/>
      <c r="D93" s="30"/>
      <c r="E93" s="30"/>
      <c r="F93" s="30"/>
      <c r="G93" s="30"/>
      <c r="H93" s="30"/>
      <c r="I93" s="30"/>
      <c r="J93" s="30"/>
      <c r="K93" s="30"/>
      <c r="L93" s="30"/>
      <c r="M93" s="30"/>
      <c r="N93" s="64"/>
      <c r="O93" s="30"/>
      <c r="P93" s="30"/>
      <c r="Q93" s="30"/>
      <c r="R93" s="30"/>
      <c r="S93" s="30"/>
      <c r="T93" s="30"/>
      <c r="U93" s="30"/>
      <c r="V93" s="30"/>
      <c r="W93" s="30"/>
      <c r="X93" s="30"/>
      <c r="Y93" s="30"/>
      <c r="Z93" s="30"/>
      <c r="AA93" s="30"/>
      <c r="AB93" s="30"/>
      <c r="AC93" s="30"/>
      <c r="AD93" s="30"/>
      <c r="AE93" s="64"/>
      <c r="AF93" s="170"/>
      <c r="AG93" s="170"/>
      <c r="AH93" s="170"/>
      <c r="AI93" s="170"/>
      <c r="AJ93" s="170"/>
      <c r="AK93" s="170"/>
      <c r="AL93" s="170"/>
      <c r="AM93" s="170"/>
      <c r="AN93" s="170"/>
      <c r="AO93" s="170"/>
    </row>
    <row r="94" spans="1:41" ht="12" customHeight="1" x14ac:dyDescent="0.35">
      <c r="A94" s="285" t="s">
        <v>136</v>
      </c>
      <c r="B94" s="285"/>
      <c r="C94" s="285"/>
      <c r="D94" s="285"/>
      <c r="E94" s="30"/>
      <c r="F94" s="30"/>
      <c r="G94" s="30"/>
      <c r="H94" s="30"/>
      <c r="I94" s="30"/>
      <c r="J94" s="30"/>
      <c r="K94" s="30"/>
      <c r="L94" s="30"/>
      <c r="M94" s="30"/>
      <c r="N94" s="64"/>
      <c r="O94" s="30"/>
      <c r="P94" s="30"/>
      <c r="Q94" s="30"/>
      <c r="R94" s="30"/>
      <c r="S94" s="30"/>
      <c r="T94" s="30"/>
      <c r="U94" s="30"/>
      <c r="V94" s="30"/>
      <c r="W94" s="30"/>
      <c r="X94" s="30"/>
      <c r="Y94" s="30"/>
      <c r="Z94" s="30"/>
      <c r="AA94" s="30"/>
      <c r="AB94" s="30"/>
      <c r="AC94" s="30"/>
      <c r="AD94" s="30"/>
      <c r="AE94" s="64"/>
      <c r="AF94" s="170"/>
      <c r="AG94" s="170"/>
      <c r="AH94" s="170"/>
      <c r="AI94" s="170"/>
      <c r="AJ94" s="170"/>
      <c r="AK94" s="170"/>
      <c r="AL94" s="170"/>
      <c r="AM94" s="170"/>
      <c r="AN94" s="170"/>
      <c r="AO94" s="170"/>
    </row>
    <row r="95" spans="1:41" ht="12" customHeight="1" x14ac:dyDescent="0.35">
      <c r="A95" s="180" t="s">
        <v>57</v>
      </c>
      <c r="B95" s="181"/>
      <c r="C95" s="181"/>
      <c r="D95" s="181"/>
      <c r="E95" s="181"/>
      <c r="F95" s="181"/>
      <c r="G95" s="181"/>
      <c r="H95" s="182"/>
      <c r="I95" s="182"/>
      <c r="J95" s="182"/>
      <c r="K95" s="182"/>
      <c r="L95" s="182"/>
      <c r="M95" s="182"/>
      <c r="N95" s="63"/>
      <c r="O95" s="182"/>
      <c r="P95" s="182"/>
      <c r="Q95" s="182"/>
      <c r="R95" s="182"/>
      <c r="S95" s="182"/>
      <c r="T95" s="182"/>
      <c r="U95" s="182"/>
      <c r="V95" s="182"/>
      <c r="W95" s="182"/>
      <c r="X95" s="182"/>
      <c r="Y95" s="182"/>
      <c r="Z95" s="182"/>
      <c r="AA95" s="182"/>
      <c r="AB95" s="182"/>
      <c r="AC95" s="182"/>
      <c r="AD95" s="182"/>
      <c r="AE95" s="64"/>
      <c r="AF95" s="183"/>
      <c r="AG95" s="183"/>
      <c r="AH95" s="183"/>
      <c r="AI95" s="183"/>
      <c r="AJ95" s="183"/>
      <c r="AK95" s="183"/>
      <c r="AL95" s="183"/>
      <c r="AM95" s="183"/>
      <c r="AN95" s="183"/>
      <c r="AO95" s="183"/>
    </row>
    <row r="96" spans="1:41" ht="12" customHeight="1" x14ac:dyDescent="0.35">
      <c r="A96" s="89" t="s">
        <v>242</v>
      </c>
      <c r="B96" s="89"/>
      <c r="C96" s="89"/>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41"/>
      <c r="AL96" s="41"/>
      <c r="AM96" s="41"/>
      <c r="AN96" s="41"/>
      <c r="AO96" s="41"/>
    </row>
    <row r="97" spans="1:41" ht="12" customHeight="1" x14ac:dyDescent="0.35">
      <c r="A97" s="180" t="s">
        <v>55</v>
      </c>
      <c r="B97" s="89"/>
      <c r="C97" s="89"/>
      <c r="D97" s="30"/>
      <c r="E97" s="30"/>
      <c r="F97" s="30"/>
      <c r="G97" s="30"/>
      <c r="H97" s="30"/>
      <c r="I97" s="30"/>
      <c r="J97" s="30"/>
      <c r="K97" s="30"/>
      <c r="L97" s="30"/>
      <c r="M97" s="30"/>
      <c r="N97" s="64"/>
      <c r="O97" s="30"/>
      <c r="P97" s="30"/>
      <c r="Q97" s="30"/>
      <c r="R97" s="30"/>
      <c r="S97" s="30"/>
      <c r="T97" s="30"/>
      <c r="U97" s="30"/>
      <c r="V97" s="30"/>
      <c r="W97" s="30"/>
      <c r="X97" s="30"/>
      <c r="Y97" s="30"/>
      <c r="Z97" s="30"/>
      <c r="AA97" s="30"/>
      <c r="AB97" s="30"/>
      <c r="AC97" s="30"/>
      <c r="AD97" s="30"/>
      <c r="AE97" s="64"/>
      <c r="AF97" s="170"/>
      <c r="AG97" s="170"/>
      <c r="AH97" s="170"/>
      <c r="AI97" s="170"/>
      <c r="AJ97" s="170"/>
      <c r="AK97" s="170"/>
      <c r="AL97" s="170"/>
      <c r="AM97" s="170"/>
      <c r="AN97" s="170"/>
      <c r="AO97" s="170"/>
    </row>
    <row r="98" spans="1:41" ht="12" customHeight="1" x14ac:dyDescent="0.35">
      <c r="A98" s="89" t="s">
        <v>243</v>
      </c>
      <c r="B98" s="89"/>
      <c r="C98" s="89"/>
      <c r="D98" s="30"/>
      <c r="E98" s="30"/>
      <c r="F98" s="30"/>
      <c r="G98" s="30"/>
      <c r="H98" s="30"/>
      <c r="I98" s="30"/>
      <c r="J98" s="30"/>
      <c r="K98" s="30"/>
      <c r="L98" s="30"/>
      <c r="M98" s="30"/>
      <c r="N98" s="63"/>
      <c r="O98" s="30"/>
      <c r="P98" s="30"/>
      <c r="Q98" s="30"/>
      <c r="R98" s="30"/>
      <c r="S98" s="30"/>
      <c r="T98" s="30"/>
      <c r="U98" s="30"/>
      <c r="V98" s="30"/>
      <c r="W98" s="30"/>
      <c r="X98" s="30"/>
      <c r="Y98" s="30"/>
      <c r="Z98" s="30"/>
      <c r="AA98" s="30"/>
      <c r="AB98" s="30"/>
      <c r="AC98" s="30"/>
      <c r="AD98" s="30"/>
      <c r="AE98" s="64"/>
      <c r="AF98" s="31"/>
      <c r="AG98" s="31"/>
      <c r="AH98" s="31"/>
      <c r="AI98" s="31"/>
      <c r="AJ98" s="31"/>
      <c r="AK98" s="31"/>
      <c r="AL98" s="31"/>
      <c r="AM98" s="31"/>
      <c r="AN98" s="31"/>
      <c r="AO98" s="31"/>
    </row>
    <row r="99" spans="1:41" ht="12" customHeight="1" x14ac:dyDescent="0.35">
      <c r="A99" s="59" t="s">
        <v>35</v>
      </c>
      <c r="B99" s="89"/>
      <c r="C99" s="89"/>
      <c r="D99" s="30"/>
      <c r="E99" s="30"/>
      <c r="F99" s="30"/>
      <c r="G99" s="30"/>
      <c r="H99" s="30"/>
      <c r="I99" s="30"/>
      <c r="J99" s="30"/>
      <c r="K99" s="30"/>
      <c r="L99" s="30"/>
      <c r="M99" s="30"/>
      <c r="N99" s="63"/>
      <c r="O99" s="30"/>
      <c r="P99" s="30"/>
      <c r="Q99" s="30"/>
      <c r="R99" s="30"/>
      <c r="S99" s="30"/>
      <c r="T99" s="30"/>
      <c r="U99" s="30"/>
      <c r="V99" s="30"/>
      <c r="W99" s="30"/>
      <c r="X99" s="30"/>
      <c r="Y99" s="30"/>
      <c r="Z99" s="30"/>
      <c r="AA99" s="30"/>
      <c r="AB99" s="30"/>
      <c r="AC99" s="30"/>
      <c r="AD99" s="30"/>
      <c r="AE99" s="64"/>
      <c r="AF99" s="31"/>
      <c r="AG99" s="31"/>
      <c r="AH99" s="31"/>
      <c r="AI99" s="31"/>
      <c r="AJ99" s="31"/>
      <c r="AK99" s="31"/>
      <c r="AL99" s="31"/>
      <c r="AM99" s="31"/>
      <c r="AN99" s="31"/>
      <c r="AO99" s="31"/>
    </row>
    <row r="100" spans="1:41" ht="30" customHeight="1" x14ac:dyDescent="0.35">
      <c r="A100" s="66" t="s">
        <v>244</v>
      </c>
      <c r="B100" s="89"/>
      <c r="C100" s="89"/>
      <c r="D100" s="30"/>
      <c r="E100" s="30"/>
      <c r="F100" s="30"/>
      <c r="G100" s="30"/>
      <c r="H100" s="30"/>
      <c r="I100" s="30"/>
      <c r="J100" s="30"/>
      <c r="K100" s="30"/>
      <c r="L100" s="30"/>
      <c r="M100" s="30"/>
      <c r="N100" s="63"/>
      <c r="O100" s="30"/>
      <c r="P100" s="30"/>
      <c r="Q100" s="30"/>
      <c r="R100" s="30"/>
      <c r="S100" s="30"/>
      <c r="T100" s="30"/>
      <c r="U100" s="30"/>
      <c r="V100" s="30"/>
      <c r="W100" s="30"/>
      <c r="X100" s="30"/>
      <c r="Y100" s="30"/>
      <c r="Z100" s="30"/>
      <c r="AA100" s="30"/>
      <c r="AB100" s="30"/>
      <c r="AC100" s="30"/>
      <c r="AD100" s="30"/>
      <c r="AE100" s="64"/>
      <c r="AF100" s="31"/>
      <c r="AG100" s="31"/>
      <c r="AH100" s="31"/>
      <c r="AI100" s="31"/>
      <c r="AJ100" s="31"/>
      <c r="AK100" s="31"/>
      <c r="AL100" s="31"/>
      <c r="AM100" s="31"/>
      <c r="AN100" s="31"/>
      <c r="AO100" s="31"/>
    </row>
    <row r="101" spans="1:41" ht="20.25" customHeight="1" x14ac:dyDescent="0.35">
      <c r="A101" s="186" t="s">
        <v>227</v>
      </c>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row>
    <row r="102" spans="1:41" x14ac:dyDescent="0.35">
      <c r="A102" s="187"/>
      <c r="B102" s="291" t="s">
        <v>53</v>
      </c>
      <c r="C102" s="291"/>
      <c r="D102" s="291"/>
      <c r="E102" s="291"/>
      <c r="F102" s="291"/>
      <c r="G102" s="291"/>
      <c r="H102" s="291"/>
      <c r="I102" s="291"/>
      <c r="J102" s="291"/>
      <c r="K102" s="291"/>
      <c r="L102" s="291"/>
      <c r="M102" s="291"/>
      <c r="N102" s="292"/>
      <c r="O102" s="293" t="s">
        <v>54</v>
      </c>
      <c r="P102" s="291"/>
      <c r="Q102" s="291"/>
      <c r="R102" s="291"/>
      <c r="S102" s="291"/>
      <c r="T102" s="291"/>
      <c r="U102" s="291"/>
      <c r="V102" s="291"/>
      <c r="W102" s="291"/>
      <c r="X102" s="291"/>
      <c r="Y102" s="291"/>
      <c r="Z102" s="291"/>
      <c r="AA102" s="291"/>
      <c r="AB102" s="292"/>
      <c r="AC102" s="293" t="s">
        <v>60</v>
      </c>
      <c r="AD102" s="291"/>
      <c r="AE102" s="291"/>
      <c r="AF102" s="291"/>
      <c r="AG102" s="291"/>
      <c r="AH102" s="291"/>
      <c r="AI102" s="291"/>
      <c r="AJ102" s="291"/>
      <c r="AK102" s="291"/>
      <c r="AL102" s="291"/>
      <c r="AM102" s="291"/>
      <c r="AN102" s="291"/>
      <c r="AO102" s="292"/>
    </row>
    <row r="103" spans="1:41" ht="44.15" customHeight="1" x14ac:dyDescent="0.35">
      <c r="A103" s="147" t="s">
        <v>28</v>
      </c>
      <c r="B103" s="55" t="s">
        <v>157</v>
      </c>
      <c r="C103" s="55" t="s">
        <v>158</v>
      </c>
      <c r="D103" s="55" t="s">
        <v>159</v>
      </c>
      <c r="E103" s="55" t="s">
        <v>160</v>
      </c>
      <c r="F103" s="55" t="s">
        <v>161</v>
      </c>
      <c r="G103" s="55" t="s">
        <v>162</v>
      </c>
      <c r="H103" s="55" t="s">
        <v>163</v>
      </c>
      <c r="I103" s="55" t="s">
        <v>164</v>
      </c>
      <c r="J103" s="55" t="s">
        <v>165</v>
      </c>
      <c r="K103" s="55" t="s">
        <v>166</v>
      </c>
      <c r="L103" s="55" t="s">
        <v>167</v>
      </c>
      <c r="M103" s="55" t="s">
        <v>168</v>
      </c>
      <c r="N103" s="55" t="s">
        <v>153</v>
      </c>
      <c r="O103" s="55" t="s">
        <v>169</v>
      </c>
      <c r="P103" s="55" t="s">
        <v>170</v>
      </c>
      <c r="Q103" s="55" t="s">
        <v>171</v>
      </c>
      <c r="R103" s="55" t="s">
        <v>172</v>
      </c>
      <c r="S103" s="55" t="s">
        <v>173</v>
      </c>
      <c r="T103" s="55" t="s">
        <v>174</v>
      </c>
      <c r="U103" s="55" t="s">
        <v>175</v>
      </c>
      <c r="V103" s="55" t="s">
        <v>176</v>
      </c>
      <c r="W103" s="55" t="s">
        <v>177</v>
      </c>
      <c r="X103" s="55" t="s">
        <v>178</v>
      </c>
      <c r="Y103" s="55" t="s">
        <v>179</v>
      </c>
      <c r="Z103" s="55" t="s">
        <v>180</v>
      </c>
      <c r="AA103" s="55" t="s">
        <v>181</v>
      </c>
      <c r="AB103" s="55" t="s">
        <v>154</v>
      </c>
      <c r="AC103" s="55" t="s">
        <v>61</v>
      </c>
      <c r="AD103" s="55" t="s">
        <v>62</v>
      </c>
      <c r="AE103" s="55" t="s">
        <v>63</v>
      </c>
      <c r="AF103" s="55" t="s">
        <v>64</v>
      </c>
      <c r="AG103" s="55" t="s">
        <v>65</v>
      </c>
      <c r="AH103" s="55" t="s">
        <v>66</v>
      </c>
      <c r="AI103" s="55" t="s">
        <v>67</v>
      </c>
      <c r="AJ103" s="55" t="s">
        <v>68</v>
      </c>
      <c r="AK103" s="55" t="s">
        <v>69</v>
      </c>
      <c r="AL103" s="55" t="s">
        <v>70</v>
      </c>
      <c r="AM103" s="55" t="s">
        <v>71</v>
      </c>
      <c r="AN103" s="55" t="s">
        <v>72</v>
      </c>
      <c r="AO103" s="55" t="s">
        <v>73</v>
      </c>
    </row>
    <row r="104" spans="1:41" x14ac:dyDescent="0.35">
      <c r="A104" s="172" t="s">
        <v>40</v>
      </c>
      <c r="B104" s="195">
        <v>1502441</v>
      </c>
      <c r="C104" s="195">
        <v>1258754</v>
      </c>
      <c r="D104" s="174">
        <v>1446302</v>
      </c>
      <c r="E104" s="174">
        <v>1444900</v>
      </c>
      <c r="F104" s="174">
        <v>1499909</v>
      </c>
      <c r="G104" s="174">
        <v>1371181</v>
      </c>
      <c r="H104" s="174">
        <v>1428523</v>
      </c>
      <c r="I104" s="174">
        <v>1357073</v>
      </c>
      <c r="J104" s="174">
        <v>1405982</v>
      </c>
      <c r="K104" s="174">
        <v>1502048</v>
      </c>
      <c r="L104" s="174">
        <v>1401779</v>
      </c>
      <c r="M104" s="174">
        <v>1372743</v>
      </c>
      <c r="N104" s="174">
        <f t="shared" ref="N104:N108" si="46">SUM(B104:M104)/12</f>
        <v>1415969.5833333333</v>
      </c>
      <c r="O104" s="174">
        <v>1251814</v>
      </c>
      <c r="P104" s="174">
        <v>944018</v>
      </c>
      <c r="Q104" s="174">
        <v>1049942</v>
      </c>
      <c r="R104" s="174">
        <v>1257245</v>
      </c>
      <c r="S104" s="174">
        <v>1298324</v>
      </c>
      <c r="T104" s="174">
        <v>1242039</v>
      </c>
      <c r="U104" s="174">
        <v>1321954</v>
      </c>
      <c r="V104" s="174">
        <v>1330216</v>
      </c>
      <c r="W104" s="174">
        <v>1265737</v>
      </c>
      <c r="X104" s="174">
        <v>1207863</v>
      </c>
      <c r="Y104" s="174">
        <v>1292482</v>
      </c>
      <c r="Z104" s="174">
        <v>1201740</v>
      </c>
      <c r="AA104" s="174">
        <v>1457548</v>
      </c>
      <c r="AB104" s="176">
        <f t="shared" ref="AB104:AB108" si="47">SUM(O104:AA104)/13</f>
        <v>1240070.923076923</v>
      </c>
      <c r="AC104" s="132">
        <f t="shared" ref="AC104" si="48">(O104-D104)/D104</f>
        <v>-0.13447260668933597</v>
      </c>
      <c r="AD104" s="132">
        <f t="shared" ref="AD104:AD108" si="49">(P104-E104)/E104</f>
        <v>-0.34665513184303415</v>
      </c>
      <c r="AE104" s="132">
        <f t="shared" ref="AE104:AE108" si="50">(Q104-F104)/F104</f>
        <v>-0.29999619976945269</v>
      </c>
      <c r="AF104" s="132">
        <f t="shared" ref="AF104:AF108" si="51">(R104-G104)/G104</f>
        <v>-8.3093333411125153E-2</v>
      </c>
      <c r="AG104" s="132">
        <f t="shared" ref="AG104:AG108" si="52">(S104-H104)/H104</f>
        <v>-9.1142389727011747E-2</v>
      </c>
      <c r="AH104" s="132">
        <f t="shared" ref="AH104:AH108" si="53">(T104-I104)/I104</f>
        <v>-8.4766257968436481E-2</v>
      </c>
      <c r="AI104" s="132">
        <f t="shared" ref="AI104:AI108" si="54">(U104-J104)/J104</f>
        <v>-5.9764634255630583E-2</v>
      </c>
      <c r="AJ104" s="132">
        <f t="shared" ref="AJ104:AJ108" si="55">(V104-K104)/K104</f>
        <v>-0.11439847461599097</v>
      </c>
      <c r="AK104" s="132">
        <f t="shared" ref="AK104" si="56">(W104-L104)/L104</f>
        <v>-9.7049534912422006E-2</v>
      </c>
      <c r="AL104" s="132">
        <f t="shared" ref="AL104" si="57">(X104-M104)/M104</f>
        <v>-0.12010988218479351</v>
      </c>
      <c r="AM104" s="132">
        <f>(Y104-B104)/B104</f>
        <v>-0.13974525455575293</v>
      </c>
      <c r="AN104" s="132">
        <f>(Z104-C104)/C104</f>
        <v>-4.5293997079651781E-2</v>
      </c>
      <c r="AO104" s="133">
        <f>(AA104-D104)/D104</f>
        <v>7.7756927667942104E-3</v>
      </c>
    </row>
    <row r="105" spans="1:41" x14ac:dyDescent="0.35">
      <c r="A105" s="172" t="s">
        <v>41</v>
      </c>
      <c r="B105" s="275">
        <v>3.3543413684796942E-2</v>
      </c>
      <c r="C105" s="275">
        <v>3.4101977034432462E-2</v>
      </c>
      <c r="D105" s="154">
        <v>3.4824677003834605E-2</v>
      </c>
      <c r="E105" s="154">
        <v>3.4431448543151777E-2</v>
      </c>
      <c r="F105" s="154">
        <v>3.4702105261052503E-2</v>
      </c>
      <c r="G105" s="154">
        <v>3.5603614694194277E-2</v>
      </c>
      <c r="H105" s="154">
        <v>3.865391036756146E-2</v>
      </c>
      <c r="I105" s="154">
        <v>3.8470295997341336E-2</v>
      </c>
      <c r="J105" s="154">
        <v>3.694713019085593E-2</v>
      </c>
      <c r="K105" s="154">
        <v>3.6362353267006112E-2</v>
      </c>
      <c r="L105" s="154">
        <v>3.6616328251457615E-2</v>
      </c>
      <c r="M105" s="154">
        <v>3.7837381068415575E-2</v>
      </c>
      <c r="N105" s="154">
        <f>((B104*B105)+(C104*C105)+(D104*D105)+(E104*E105)+(F104*F105)+(G104*G105)+(H104*H105)+(I104*I105)+(J104*J105)+(K104*K105)+(L104*L105)+(M104*M105))/SUM(B104:M104)</f>
        <v>3.5992298563381334E-2</v>
      </c>
      <c r="O105" s="154">
        <v>0.14678858041210596</v>
      </c>
      <c r="P105" s="154">
        <v>0.48537527886120818</v>
      </c>
      <c r="Q105" s="154">
        <v>0.4000906716751973</v>
      </c>
      <c r="R105" s="154">
        <v>0.30036866322793093</v>
      </c>
      <c r="S105" s="154">
        <v>0.25141567128082049</v>
      </c>
      <c r="T105" s="154">
        <v>0.22896624019052542</v>
      </c>
      <c r="U105" s="154">
        <v>0.23205421671253312</v>
      </c>
      <c r="V105" s="154">
        <v>0.23125417225473155</v>
      </c>
      <c r="W105" s="154">
        <v>0.26414808131547074</v>
      </c>
      <c r="X105" s="154">
        <v>0.33104251061585627</v>
      </c>
      <c r="Y105" s="154">
        <v>0.30360345443882392</v>
      </c>
      <c r="Z105" s="154">
        <v>0.28201857306904987</v>
      </c>
      <c r="AA105" s="154">
        <v>0.26394671050284452</v>
      </c>
      <c r="AB105" s="132">
        <f>((O104*O105)+(P104*P105)+(Q104*Q105)+(R104*R105)+(S104*S105)+(T104*T105)+(U104*U105)+(V104*V105)+(W104*W105)+(X104*X105)+(Y104*Y105)+(Z104*Z105)+(AA104*AA105))/SUM(O104:AA104)</f>
        <v>0.28007560609746762</v>
      </c>
      <c r="AC105" s="132" t="s">
        <v>56</v>
      </c>
      <c r="AD105" s="132" t="s">
        <v>56</v>
      </c>
      <c r="AE105" s="132" t="s">
        <v>56</v>
      </c>
      <c r="AF105" s="132" t="s">
        <v>56</v>
      </c>
      <c r="AG105" s="132" t="s">
        <v>56</v>
      </c>
      <c r="AH105" s="132" t="s">
        <v>56</v>
      </c>
      <c r="AI105" s="132" t="s">
        <v>56</v>
      </c>
      <c r="AJ105" s="132" t="s">
        <v>56</v>
      </c>
      <c r="AK105" s="132" t="s">
        <v>56</v>
      </c>
      <c r="AL105" s="132" t="s">
        <v>56</v>
      </c>
      <c r="AM105" s="132" t="s">
        <v>56</v>
      </c>
      <c r="AN105" s="132" t="s">
        <v>56</v>
      </c>
      <c r="AO105" s="133" t="s">
        <v>56</v>
      </c>
    </row>
    <row r="106" spans="1:41" x14ac:dyDescent="0.35">
      <c r="A106" s="172" t="s">
        <v>29</v>
      </c>
      <c r="B106" s="195">
        <v>180798</v>
      </c>
      <c r="C106" s="195">
        <v>157723</v>
      </c>
      <c r="D106" s="174">
        <v>172175</v>
      </c>
      <c r="E106" s="174">
        <v>176384</v>
      </c>
      <c r="F106" s="174">
        <v>186177</v>
      </c>
      <c r="G106" s="174">
        <v>168001</v>
      </c>
      <c r="H106" s="174">
        <v>178095</v>
      </c>
      <c r="I106" s="174">
        <v>167837</v>
      </c>
      <c r="J106" s="174">
        <v>178408</v>
      </c>
      <c r="K106" s="174">
        <v>192726</v>
      </c>
      <c r="L106" s="174">
        <v>177564</v>
      </c>
      <c r="M106" s="174">
        <v>164463</v>
      </c>
      <c r="N106" s="174">
        <f t="shared" si="46"/>
        <v>175029.25</v>
      </c>
      <c r="O106" s="174">
        <v>182539</v>
      </c>
      <c r="P106" s="174">
        <v>182461</v>
      </c>
      <c r="Q106" s="174">
        <v>187374</v>
      </c>
      <c r="R106" s="174">
        <v>203575</v>
      </c>
      <c r="S106" s="174">
        <v>196174</v>
      </c>
      <c r="T106" s="174">
        <v>184904</v>
      </c>
      <c r="U106" s="174">
        <v>203246</v>
      </c>
      <c r="V106" s="174">
        <v>204776</v>
      </c>
      <c r="W106" s="174">
        <v>201925</v>
      </c>
      <c r="X106" s="174">
        <v>201605</v>
      </c>
      <c r="Y106" s="174">
        <v>217560</v>
      </c>
      <c r="Z106" s="174">
        <v>207137</v>
      </c>
      <c r="AA106" s="174">
        <v>244367</v>
      </c>
      <c r="AB106" s="176">
        <f t="shared" si="47"/>
        <v>201357.15384615384</v>
      </c>
      <c r="AC106" s="132">
        <f>(O106-D106)/D106</f>
        <v>6.019456947872804E-2</v>
      </c>
      <c r="AD106" s="132">
        <f t="shared" si="49"/>
        <v>3.445323838896952E-2</v>
      </c>
      <c r="AE106" s="126">
        <f t="shared" si="50"/>
        <v>6.4293656036997051E-3</v>
      </c>
      <c r="AF106" s="132">
        <f t="shared" si="51"/>
        <v>0.21174873959083576</v>
      </c>
      <c r="AG106" s="132">
        <f t="shared" si="52"/>
        <v>0.10151323731716219</v>
      </c>
      <c r="AH106" s="132">
        <f t="shared" si="53"/>
        <v>0.10168794723451921</v>
      </c>
      <c r="AI106" s="132">
        <f t="shared" si="54"/>
        <v>0.13922021434016413</v>
      </c>
      <c r="AJ106" s="132">
        <f t="shared" si="55"/>
        <v>6.2523997799985478E-2</v>
      </c>
      <c r="AK106" s="132">
        <f t="shared" ref="AK106" si="58">(W106-L106)/L106</f>
        <v>0.1371956027122615</v>
      </c>
      <c r="AL106" s="132">
        <f t="shared" ref="AL106" si="59">(X106-M106)/M106</f>
        <v>0.22583803043845729</v>
      </c>
      <c r="AM106" s="132">
        <f>(Y106-B106)/B106</f>
        <v>0.20333189526432816</v>
      </c>
      <c r="AN106" s="132">
        <f>(Z106-C106)/C106</f>
        <v>0.31329609505271899</v>
      </c>
      <c r="AO106" s="133">
        <f>(AA106-D106)/D106</f>
        <v>0.41929432263685201</v>
      </c>
    </row>
    <row r="107" spans="1:41" x14ac:dyDescent="0.35">
      <c r="A107" s="172" t="s">
        <v>42</v>
      </c>
      <c r="B107" s="275">
        <v>4.0371021803338535E-2</v>
      </c>
      <c r="C107" s="275">
        <v>4.4635214902075157E-2</v>
      </c>
      <c r="D107" s="154">
        <v>4.5465369536808478E-2</v>
      </c>
      <c r="E107" s="154">
        <v>4.462989840348331E-2</v>
      </c>
      <c r="F107" s="154">
        <v>4.4656429097042059E-2</v>
      </c>
      <c r="G107" s="154">
        <v>4.7309242206891623E-2</v>
      </c>
      <c r="H107" s="154">
        <v>4.5689098514837587E-2</v>
      </c>
      <c r="I107" s="154">
        <v>4.8374315556164615E-2</v>
      </c>
      <c r="J107" s="154">
        <v>4.0424196224384555E-2</v>
      </c>
      <c r="K107" s="154">
        <v>3.991158432178326E-2</v>
      </c>
      <c r="L107" s="154">
        <v>4.417562118447433E-2</v>
      </c>
      <c r="M107" s="154">
        <v>4.7208186643804384E-2</v>
      </c>
      <c r="N107" s="154">
        <f>((B106*B107)+(C106*C107)+(D106*D107)+(E106*E107)+(F106*F107)+(G106*G107)+(H106*H107)+(I106*I107)+(J106*J107)+(K106*K107)+(L106*L107)+(M106*M107))/SUM(B106:M106)</f>
        <v>4.4311165133827629E-2</v>
      </c>
      <c r="O107" s="132">
        <v>0.14380488553131113</v>
      </c>
      <c r="P107" s="132">
        <v>0.45226103112445948</v>
      </c>
      <c r="Q107" s="132">
        <v>0.41806760809930943</v>
      </c>
      <c r="R107" s="132">
        <v>0.33048753530639813</v>
      </c>
      <c r="S107" s="132">
        <v>0.27800320123971578</v>
      </c>
      <c r="T107" s="132">
        <v>0.25922100116817376</v>
      </c>
      <c r="U107" s="132">
        <v>0.25390413587475275</v>
      </c>
      <c r="V107" s="132">
        <v>0.25774504824784156</v>
      </c>
      <c r="W107" s="132">
        <v>0.28831001609508483</v>
      </c>
      <c r="X107" s="132">
        <v>0.34905880310508169</v>
      </c>
      <c r="Y107" s="132">
        <v>0.33175675675675675</v>
      </c>
      <c r="Z107" s="132">
        <v>0.31778001998677202</v>
      </c>
      <c r="AA107" s="132">
        <v>0.29562911522423241</v>
      </c>
      <c r="AB107" s="132">
        <f>((O106*O107)+(P106*P107)+(Q106*Q107)+(R106*R107)+(S106*S107)+(T106*T107)+(U106*U107)+(V106*V107)+(W106*W107)+(X106*X107)+(Y106*Y107)+(Z106*Z107)+(AA106*AA107))/SUM(O106:AA106)</f>
        <v>0.30564481099981933</v>
      </c>
      <c r="AC107" s="132" t="s">
        <v>56</v>
      </c>
      <c r="AD107" s="132" t="s">
        <v>56</v>
      </c>
      <c r="AE107" s="132" t="s">
        <v>56</v>
      </c>
      <c r="AF107" s="132" t="s">
        <v>56</v>
      </c>
      <c r="AG107" s="132" t="s">
        <v>56</v>
      </c>
      <c r="AH107" s="132" t="s">
        <v>56</v>
      </c>
      <c r="AI107" s="132" t="s">
        <v>56</v>
      </c>
      <c r="AJ107" s="132" t="s">
        <v>56</v>
      </c>
      <c r="AK107" s="132" t="s">
        <v>56</v>
      </c>
      <c r="AL107" s="132" t="s">
        <v>56</v>
      </c>
      <c r="AM107" s="132" t="s">
        <v>56</v>
      </c>
      <c r="AN107" s="132" t="s">
        <v>56</v>
      </c>
      <c r="AO107" s="133" t="s">
        <v>56</v>
      </c>
    </row>
    <row r="108" spans="1:41" x14ac:dyDescent="0.35">
      <c r="A108" s="249" t="s">
        <v>31</v>
      </c>
      <c r="B108" s="262">
        <v>237229</v>
      </c>
      <c r="C108" s="262">
        <v>205733</v>
      </c>
      <c r="D108" s="251">
        <v>230907</v>
      </c>
      <c r="E108" s="251">
        <v>234992</v>
      </c>
      <c r="F108" s="251">
        <v>244322</v>
      </c>
      <c r="G108" s="251">
        <v>227378</v>
      </c>
      <c r="H108" s="251">
        <v>234092</v>
      </c>
      <c r="I108" s="251">
        <v>222626</v>
      </c>
      <c r="J108" s="251">
        <v>232317</v>
      </c>
      <c r="K108" s="251">
        <v>285701</v>
      </c>
      <c r="L108" s="251">
        <v>254460</v>
      </c>
      <c r="M108" s="251">
        <v>222699</v>
      </c>
      <c r="N108" s="251">
        <f t="shared" si="46"/>
        <v>236038</v>
      </c>
      <c r="O108" s="251">
        <v>224697</v>
      </c>
      <c r="P108" s="251">
        <v>149454</v>
      </c>
      <c r="Q108" s="251">
        <v>164120</v>
      </c>
      <c r="R108" s="251">
        <v>193190</v>
      </c>
      <c r="S108" s="251">
        <v>200473</v>
      </c>
      <c r="T108" s="251">
        <v>192164</v>
      </c>
      <c r="U108" s="251">
        <v>200242</v>
      </c>
      <c r="V108" s="251">
        <v>256812</v>
      </c>
      <c r="W108" s="251">
        <v>222054</v>
      </c>
      <c r="X108" s="251">
        <v>193924</v>
      </c>
      <c r="Y108" s="251">
        <v>200060</v>
      </c>
      <c r="Z108" s="251">
        <v>188013</v>
      </c>
      <c r="AA108" s="251">
        <v>218742</v>
      </c>
      <c r="AB108" s="252">
        <f t="shared" si="47"/>
        <v>200303.46153846153</v>
      </c>
      <c r="AC108" s="179">
        <f>(O108-D108)/D108</f>
        <v>-2.6893944315243799E-2</v>
      </c>
      <c r="AD108" s="179">
        <f t="shared" si="49"/>
        <v>-0.36400388098318243</v>
      </c>
      <c r="AE108" s="179">
        <f t="shared" si="50"/>
        <v>-0.32826352109101925</v>
      </c>
      <c r="AF108" s="179">
        <f t="shared" si="51"/>
        <v>-0.1503575543808108</v>
      </c>
      <c r="AG108" s="179">
        <f t="shared" si="52"/>
        <v>-0.14361447635972183</v>
      </c>
      <c r="AH108" s="179">
        <f t="shared" si="53"/>
        <v>-0.13683037920099181</v>
      </c>
      <c r="AI108" s="179">
        <f t="shared" si="54"/>
        <v>-0.1380656602831476</v>
      </c>
      <c r="AJ108" s="179">
        <f t="shared" si="55"/>
        <v>-0.10111620190338851</v>
      </c>
      <c r="AK108" s="179">
        <f t="shared" ref="AK108" si="60">(W108-L108)/L108</f>
        <v>-0.12735203961329875</v>
      </c>
      <c r="AL108" s="179">
        <f t="shared" ref="AL108" si="61">(X108-M108)/M108</f>
        <v>-0.12921027934566387</v>
      </c>
      <c r="AM108" s="179">
        <f>(Y108-B108)/B108</f>
        <v>-0.1566798325668447</v>
      </c>
      <c r="AN108" s="179">
        <f>(Z108-C108)/C108</f>
        <v>-8.6131053355562787E-2</v>
      </c>
      <c r="AO108" s="253">
        <f>(AA108-D108)/D108</f>
        <v>-5.2683547921890631E-2</v>
      </c>
    </row>
    <row r="109" spans="1:41" ht="17.25" customHeight="1" x14ac:dyDescent="0.35">
      <c r="A109" s="59" t="s">
        <v>32</v>
      </c>
      <c r="B109" s="59"/>
      <c r="C109" s="59"/>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row>
    <row r="110" spans="1:41" ht="12" customHeight="1" x14ac:dyDescent="0.35">
      <c r="A110" s="89" t="s">
        <v>38</v>
      </c>
      <c r="B110" s="89"/>
      <c r="C110" s="89"/>
      <c r="D110" s="30"/>
      <c r="E110" s="30"/>
      <c r="F110" s="30"/>
      <c r="G110" s="30"/>
      <c r="H110" s="30"/>
      <c r="I110" s="30"/>
      <c r="J110" s="30"/>
      <c r="K110" s="30"/>
      <c r="L110" s="30"/>
      <c r="M110" s="30"/>
      <c r="N110" s="64"/>
      <c r="O110" s="30"/>
      <c r="P110" s="30"/>
      <c r="Q110" s="30"/>
      <c r="R110" s="30"/>
      <c r="S110" s="30"/>
      <c r="T110" s="30"/>
      <c r="U110" s="30"/>
      <c r="V110" s="30"/>
      <c r="W110" s="30"/>
      <c r="X110" s="30"/>
      <c r="Y110" s="30"/>
      <c r="Z110" s="30"/>
      <c r="AA110" s="30"/>
      <c r="AB110" s="30"/>
      <c r="AC110" s="30"/>
      <c r="AD110" s="30"/>
      <c r="AE110" s="64"/>
      <c r="AF110" s="170"/>
      <c r="AG110" s="170"/>
      <c r="AH110" s="170"/>
      <c r="AI110" s="170"/>
      <c r="AJ110" s="170"/>
      <c r="AK110" s="170"/>
      <c r="AL110" s="170"/>
      <c r="AM110" s="170"/>
      <c r="AN110" s="170"/>
      <c r="AO110" s="170"/>
    </row>
    <row r="111" spans="1:41" ht="12" customHeight="1" x14ac:dyDescent="0.35">
      <c r="A111" s="89" t="s">
        <v>33</v>
      </c>
      <c r="B111" s="89"/>
      <c r="C111" s="89"/>
      <c r="D111" s="30"/>
      <c r="E111" s="30"/>
      <c r="F111" s="30"/>
      <c r="G111" s="30"/>
      <c r="H111" s="30"/>
      <c r="I111" s="30"/>
      <c r="J111" s="30"/>
      <c r="K111" s="30"/>
      <c r="L111" s="30"/>
      <c r="M111" s="30"/>
      <c r="N111" s="64"/>
      <c r="O111" s="30"/>
      <c r="P111" s="30"/>
      <c r="Q111" s="30"/>
      <c r="R111" s="30"/>
      <c r="S111" s="30"/>
      <c r="T111" s="30"/>
      <c r="U111" s="30"/>
      <c r="V111" s="30"/>
      <c r="W111" s="30"/>
      <c r="X111" s="30"/>
      <c r="Y111" s="30"/>
      <c r="Z111" s="30"/>
      <c r="AA111" s="30"/>
      <c r="AB111" s="30"/>
      <c r="AC111" s="30"/>
      <c r="AD111" s="30"/>
      <c r="AE111" s="64"/>
      <c r="AF111" s="170"/>
      <c r="AG111" s="170"/>
      <c r="AH111" s="170"/>
      <c r="AI111" s="170"/>
      <c r="AJ111" s="170"/>
      <c r="AK111" s="170"/>
      <c r="AL111" s="170"/>
      <c r="AM111" s="170"/>
      <c r="AN111" s="170"/>
      <c r="AO111" s="170"/>
    </row>
    <row r="112" spans="1:41" ht="12" customHeight="1" x14ac:dyDescent="0.35">
      <c r="A112" s="104" t="s">
        <v>51</v>
      </c>
      <c r="B112" s="89"/>
      <c r="C112" s="89"/>
      <c r="D112" s="30"/>
      <c r="E112" s="30"/>
      <c r="F112" s="30"/>
      <c r="G112" s="30"/>
      <c r="H112" s="30"/>
      <c r="I112" s="30"/>
      <c r="J112" s="30"/>
      <c r="K112" s="30"/>
      <c r="L112" s="30"/>
      <c r="M112" s="30"/>
      <c r="N112" s="64"/>
      <c r="O112" s="30"/>
      <c r="P112" s="30"/>
      <c r="Q112" s="30"/>
      <c r="R112" s="30"/>
      <c r="S112" s="30"/>
      <c r="T112" s="30"/>
      <c r="U112" s="30"/>
      <c r="V112" s="30"/>
      <c r="W112" s="30"/>
      <c r="X112" s="30"/>
      <c r="Y112" s="30"/>
      <c r="Z112" s="30"/>
      <c r="AA112" s="30"/>
      <c r="AB112" s="30"/>
      <c r="AC112" s="30"/>
      <c r="AD112" s="30"/>
      <c r="AE112" s="64"/>
      <c r="AF112" s="170"/>
      <c r="AG112" s="170"/>
      <c r="AH112" s="170"/>
      <c r="AI112" s="170"/>
      <c r="AJ112" s="170"/>
      <c r="AK112" s="170"/>
      <c r="AL112" s="170"/>
      <c r="AM112" s="170"/>
      <c r="AN112" s="170"/>
      <c r="AO112" s="170"/>
    </row>
    <row r="113" spans="1:41" ht="12" customHeight="1" x14ac:dyDescent="0.35">
      <c r="A113" s="285" t="s">
        <v>136</v>
      </c>
      <c r="B113" s="285"/>
      <c r="C113" s="285"/>
      <c r="D113" s="285"/>
      <c r="E113" s="30"/>
      <c r="F113" s="30"/>
      <c r="G113" s="30"/>
      <c r="H113" s="30"/>
      <c r="I113" s="30"/>
      <c r="J113" s="30"/>
      <c r="K113" s="30"/>
      <c r="L113" s="30"/>
      <c r="M113" s="30"/>
      <c r="N113" s="64"/>
      <c r="O113" s="30"/>
      <c r="P113" s="30"/>
      <c r="Q113" s="30"/>
      <c r="R113" s="30"/>
      <c r="S113" s="30"/>
      <c r="T113" s="30"/>
      <c r="U113" s="30"/>
      <c r="V113" s="30"/>
      <c r="W113" s="30"/>
      <c r="X113" s="30"/>
      <c r="Y113" s="30"/>
      <c r="Z113" s="30"/>
      <c r="AA113" s="30"/>
      <c r="AB113" s="30"/>
      <c r="AC113" s="30"/>
      <c r="AD113" s="30"/>
      <c r="AE113" s="64"/>
      <c r="AF113" s="170"/>
      <c r="AG113" s="170"/>
      <c r="AH113" s="170"/>
      <c r="AI113" s="170"/>
      <c r="AJ113" s="170"/>
      <c r="AK113" s="170"/>
      <c r="AL113" s="170"/>
      <c r="AM113" s="170"/>
      <c r="AN113" s="170"/>
      <c r="AO113" s="170"/>
    </row>
    <row r="114" spans="1:41" ht="12" customHeight="1" x14ac:dyDescent="0.35">
      <c r="A114" s="180" t="s">
        <v>57</v>
      </c>
      <c r="B114" s="181"/>
      <c r="C114" s="181"/>
      <c r="D114" s="181"/>
      <c r="E114" s="181"/>
      <c r="F114" s="181"/>
      <c r="G114" s="181"/>
      <c r="H114" s="182"/>
      <c r="I114" s="182"/>
      <c r="J114" s="182"/>
      <c r="K114" s="182"/>
      <c r="L114" s="182"/>
      <c r="M114" s="182"/>
      <c r="N114" s="63"/>
      <c r="O114" s="182"/>
      <c r="P114" s="182"/>
      <c r="Q114" s="182"/>
      <c r="R114" s="182"/>
      <c r="S114" s="182"/>
      <c r="T114" s="182"/>
      <c r="U114" s="182"/>
      <c r="V114" s="182"/>
      <c r="W114" s="182"/>
      <c r="X114" s="182"/>
      <c r="Y114" s="182"/>
      <c r="Z114" s="182"/>
      <c r="AA114" s="182"/>
      <c r="AB114" s="182"/>
      <c r="AC114" s="182"/>
      <c r="AD114" s="182"/>
      <c r="AE114" s="64"/>
      <c r="AF114" s="183"/>
      <c r="AG114" s="183"/>
      <c r="AH114" s="183"/>
      <c r="AI114" s="183"/>
      <c r="AJ114" s="183"/>
      <c r="AK114" s="183"/>
      <c r="AL114" s="183"/>
      <c r="AM114" s="183"/>
      <c r="AN114" s="183"/>
      <c r="AO114" s="183"/>
    </row>
    <row r="115" spans="1:41" ht="12" customHeight="1" x14ac:dyDescent="0.35">
      <c r="A115" s="89" t="s">
        <v>242</v>
      </c>
      <c r="B115" s="89"/>
      <c r="C115" s="89"/>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41"/>
      <c r="AL115" s="41"/>
      <c r="AM115" s="41"/>
      <c r="AN115" s="41"/>
      <c r="AO115" s="41"/>
    </row>
    <row r="116" spans="1:41" ht="12" customHeight="1" x14ac:dyDescent="0.35">
      <c r="A116" s="180" t="s">
        <v>55</v>
      </c>
      <c r="B116" s="89"/>
      <c r="C116" s="89"/>
      <c r="D116" s="30"/>
      <c r="E116" s="30"/>
      <c r="F116" s="30"/>
      <c r="G116" s="30"/>
      <c r="H116" s="30"/>
      <c r="I116" s="30"/>
      <c r="J116" s="30"/>
      <c r="K116" s="30"/>
      <c r="L116" s="30"/>
      <c r="M116" s="30"/>
      <c r="N116" s="64"/>
      <c r="O116" s="30"/>
      <c r="P116" s="30"/>
      <c r="Q116" s="30"/>
      <c r="R116" s="30"/>
      <c r="S116" s="30"/>
      <c r="T116" s="30"/>
      <c r="U116" s="30"/>
      <c r="V116" s="30"/>
      <c r="W116" s="30"/>
      <c r="X116" s="30"/>
      <c r="Y116" s="30"/>
      <c r="Z116" s="30"/>
      <c r="AA116" s="30"/>
      <c r="AB116" s="30"/>
      <c r="AC116" s="30"/>
      <c r="AD116" s="30"/>
      <c r="AE116" s="64"/>
      <c r="AF116" s="170"/>
      <c r="AG116" s="170"/>
      <c r="AH116" s="170"/>
      <c r="AI116" s="170"/>
      <c r="AJ116" s="170"/>
      <c r="AK116" s="170"/>
      <c r="AL116" s="170"/>
      <c r="AM116" s="170"/>
      <c r="AN116" s="170"/>
      <c r="AO116" s="170"/>
    </row>
    <row r="117" spans="1:41" ht="12" customHeight="1" x14ac:dyDescent="0.35">
      <c r="A117" s="89" t="s">
        <v>243</v>
      </c>
      <c r="B117" s="89"/>
      <c r="C117" s="89"/>
      <c r="D117" s="30"/>
      <c r="E117" s="30"/>
      <c r="F117" s="30"/>
      <c r="G117" s="30"/>
      <c r="H117" s="30"/>
      <c r="I117" s="30"/>
      <c r="J117" s="30"/>
      <c r="K117" s="30"/>
      <c r="L117" s="30"/>
      <c r="M117" s="30"/>
      <c r="N117" s="63"/>
      <c r="O117" s="30"/>
      <c r="P117" s="30"/>
      <c r="Q117" s="30"/>
      <c r="R117" s="30"/>
      <c r="S117" s="30"/>
      <c r="T117" s="30"/>
      <c r="U117" s="30"/>
      <c r="V117" s="30"/>
      <c r="W117" s="30"/>
      <c r="X117" s="30"/>
      <c r="Y117" s="30"/>
      <c r="Z117" s="30"/>
      <c r="AA117" s="30"/>
      <c r="AB117" s="30"/>
      <c r="AC117" s="30"/>
      <c r="AD117" s="30"/>
      <c r="AE117" s="64"/>
      <c r="AF117" s="31"/>
      <c r="AG117" s="31"/>
      <c r="AH117" s="31"/>
      <c r="AI117" s="31"/>
      <c r="AJ117" s="31"/>
      <c r="AK117" s="31"/>
      <c r="AL117" s="31"/>
      <c r="AM117" s="31"/>
      <c r="AN117" s="31"/>
      <c r="AO117" s="31"/>
    </row>
    <row r="118" spans="1:41" ht="12" customHeight="1" x14ac:dyDescent="0.35">
      <c r="A118" s="59" t="s">
        <v>35</v>
      </c>
      <c r="B118" s="89"/>
      <c r="C118" s="89"/>
      <c r="D118" s="30"/>
      <c r="E118" s="30"/>
      <c r="F118" s="30"/>
      <c r="G118" s="30"/>
      <c r="H118" s="30"/>
      <c r="I118" s="30"/>
      <c r="J118" s="30"/>
      <c r="K118" s="30"/>
      <c r="L118" s="30"/>
      <c r="M118" s="30"/>
      <c r="N118" s="63"/>
      <c r="O118" s="30"/>
      <c r="P118" s="30"/>
      <c r="Q118" s="30"/>
      <c r="R118" s="30"/>
      <c r="S118" s="30"/>
      <c r="T118" s="30"/>
      <c r="U118" s="30"/>
      <c r="V118" s="30"/>
      <c r="W118" s="30"/>
      <c r="X118" s="30"/>
      <c r="Y118" s="30"/>
      <c r="Z118" s="30"/>
      <c r="AA118" s="30"/>
      <c r="AB118" s="30"/>
      <c r="AC118" s="30"/>
      <c r="AD118" s="30"/>
      <c r="AE118" s="64"/>
      <c r="AF118" s="31"/>
      <c r="AG118" s="31"/>
      <c r="AH118" s="31"/>
      <c r="AI118" s="31"/>
      <c r="AJ118" s="31"/>
      <c r="AK118" s="31"/>
      <c r="AL118" s="31"/>
      <c r="AM118" s="31"/>
      <c r="AN118" s="31"/>
      <c r="AO118" s="31"/>
    </row>
    <row r="119" spans="1:41" ht="30" customHeight="1" x14ac:dyDescent="0.35">
      <c r="A119" s="66" t="s">
        <v>244</v>
      </c>
      <c r="B119" s="89"/>
      <c r="C119" s="89"/>
      <c r="D119" s="30"/>
      <c r="E119" s="30"/>
      <c r="F119" s="30"/>
      <c r="G119" s="30"/>
      <c r="H119" s="30"/>
      <c r="I119" s="30"/>
      <c r="J119" s="30"/>
      <c r="K119" s="30"/>
      <c r="L119" s="30"/>
      <c r="M119" s="30"/>
      <c r="N119" s="63"/>
      <c r="O119" s="30"/>
      <c r="P119" s="30"/>
      <c r="Q119" s="30"/>
      <c r="R119" s="30"/>
      <c r="S119" s="30"/>
      <c r="T119" s="30"/>
      <c r="U119" s="30"/>
      <c r="V119" s="30"/>
      <c r="W119" s="30"/>
      <c r="X119" s="30"/>
      <c r="Y119" s="30"/>
      <c r="Z119" s="30"/>
      <c r="AA119" s="30"/>
      <c r="AB119" s="30"/>
      <c r="AC119" s="30"/>
      <c r="AD119" s="30"/>
      <c r="AE119" s="64"/>
      <c r="AF119" s="31"/>
      <c r="AG119" s="31"/>
      <c r="AH119" s="31"/>
      <c r="AI119" s="31"/>
      <c r="AJ119" s="31"/>
      <c r="AK119" s="31"/>
      <c r="AL119" s="31"/>
      <c r="AM119" s="31"/>
      <c r="AN119" s="31"/>
      <c r="AO119" s="31"/>
    </row>
    <row r="120" spans="1:41" ht="20.25" customHeight="1" x14ac:dyDescent="0.35">
      <c r="A120" s="186" t="s">
        <v>228</v>
      </c>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row>
    <row r="121" spans="1:41" x14ac:dyDescent="0.35">
      <c r="A121" s="187"/>
      <c r="B121" s="291" t="s">
        <v>53</v>
      </c>
      <c r="C121" s="291"/>
      <c r="D121" s="291"/>
      <c r="E121" s="291"/>
      <c r="F121" s="291"/>
      <c r="G121" s="291"/>
      <c r="H121" s="291"/>
      <c r="I121" s="291"/>
      <c r="J121" s="291"/>
      <c r="K121" s="291"/>
      <c r="L121" s="291"/>
      <c r="M121" s="291"/>
      <c r="N121" s="292"/>
      <c r="O121" s="293" t="s">
        <v>54</v>
      </c>
      <c r="P121" s="291"/>
      <c r="Q121" s="291"/>
      <c r="R121" s="291"/>
      <c r="S121" s="291"/>
      <c r="T121" s="291"/>
      <c r="U121" s="291"/>
      <c r="V121" s="291"/>
      <c r="W121" s="291"/>
      <c r="X121" s="291"/>
      <c r="Y121" s="291"/>
      <c r="Z121" s="291"/>
      <c r="AA121" s="291"/>
      <c r="AB121" s="292"/>
      <c r="AC121" s="293" t="s">
        <v>60</v>
      </c>
      <c r="AD121" s="291"/>
      <c r="AE121" s="291"/>
      <c r="AF121" s="291"/>
      <c r="AG121" s="291"/>
      <c r="AH121" s="291"/>
      <c r="AI121" s="291"/>
      <c r="AJ121" s="291"/>
      <c r="AK121" s="291"/>
      <c r="AL121" s="291"/>
      <c r="AM121" s="291"/>
      <c r="AN121" s="291"/>
      <c r="AO121" s="292"/>
    </row>
    <row r="122" spans="1:41" ht="44.15" customHeight="1" x14ac:dyDescent="0.35">
      <c r="A122" s="147" t="s">
        <v>28</v>
      </c>
      <c r="B122" s="55" t="s">
        <v>157</v>
      </c>
      <c r="C122" s="55" t="s">
        <v>158</v>
      </c>
      <c r="D122" s="55" t="s">
        <v>159</v>
      </c>
      <c r="E122" s="55" t="s">
        <v>160</v>
      </c>
      <c r="F122" s="55" t="s">
        <v>161</v>
      </c>
      <c r="G122" s="55" t="s">
        <v>162</v>
      </c>
      <c r="H122" s="55" t="s">
        <v>163</v>
      </c>
      <c r="I122" s="55" t="s">
        <v>164</v>
      </c>
      <c r="J122" s="55" t="s">
        <v>165</v>
      </c>
      <c r="K122" s="55" t="s">
        <v>166</v>
      </c>
      <c r="L122" s="55" t="s">
        <v>167</v>
      </c>
      <c r="M122" s="55" t="s">
        <v>168</v>
      </c>
      <c r="N122" s="55" t="s">
        <v>153</v>
      </c>
      <c r="O122" s="55" t="s">
        <v>169</v>
      </c>
      <c r="P122" s="55" t="s">
        <v>170</v>
      </c>
      <c r="Q122" s="55" t="s">
        <v>171</v>
      </c>
      <c r="R122" s="55" t="s">
        <v>172</v>
      </c>
      <c r="S122" s="55" t="s">
        <v>173</v>
      </c>
      <c r="T122" s="55" t="s">
        <v>174</v>
      </c>
      <c r="U122" s="55" t="s">
        <v>175</v>
      </c>
      <c r="V122" s="55" t="s">
        <v>176</v>
      </c>
      <c r="W122" s="55" t="s">
        <v>177</v>
      </c>
      <c r="X122" s="55" t="s">
        <v>178</v>
      </c>
      <c r="Y122" s="55" t="s">
        <v>179</v>
      </c>
      <c r="Z122" s="55" t="s">
        <v>180</v>
      </c>
      <c r="AA122" s="55" t="s">
        <v>181</v>
      </c>
      <c r="AB122" s="55" t="s">
        <v>154</v>
      </c>
      <c r="AC122" s="55" t="s">
        <v>61</v>
      </c>
      <c r="AD122" s="55" t="s">
        <v>62</v>
      </c>
      <c r="AE122" s="55" t="s">
        <v>63</v>
      </c>
      <c r="AF122" s="55" t="s">
        <v>64</v>
      </c>
      <c r="AG122" s="55" t="s">
        <v>65</v>
      </c>
      <c r="AH122" s="55" t="s">
        <v>66</v>
      </c>
      <c r="AI122" s="55" t="s">
        <v>67</v>
      </c>
      <c r="AJ122" s="55" t="s">
        <v>68</v>
      </c>
      <c r="AK122" s="55" t="s">
        <v>69</v>
      </c>
      <c r="AL122" s="55" t="s">
        <v>70</v>
      </c>
      <c r="AM122" s="55" t="s">
        <v>71</v>
      </c>
      <c r="AN122" s="55" t="s">
        <v>72</v>
      </c>
      <c r="AO122" s="55" t="s">
        <v>73</v>
      </c>
    </row>
    <row r="123" spans="1:41" x14ac:dyDescent="0.35">
      <c r="A123" s="172" t="s">
        <v>40</v>
      </c>
      <c r="B123" s="195">
        <v>363374</v>
      </c>
      <c r="C123" s="195">
        <v>308828</v>
      </c>
      <c r="D123" s="174">
        <v>353703</v>
      </c>
      <c r="E123" s="174">
        <v>354500</v>
      </c>
      <c r="F123" s="174">
        <v>367942</v>
      </c>
      <c r="G123" s="174">
        <v>335556</v>
      </c>
      <c r="H123" s="174">
        <v>345114</v>
      </c>
      <c r="I123" s="174">
        <v>329871</v>
      </c>
      <c r="J123" s="174">
        <v>337978</v>
      </c>
      <c r="K123" s="174">
        <v>361133</v>
      </c>
      <c r="L123" s="174">
        <v>330455</v>
      </c>
      <c r="M123" s="174">
        <v>327113</v>
      </c>
      <c r="N123" s="174">
        <f t="shared" ref="N123:N127" si="62">SUM(B123:M123)/12</f>
        <v>342963.91666666669</v>
      </c>
      <c r="O123" s="174">
        <v>299544</v>
      </c>
      <c r="P123" s="174">
        <v>229757</v>
      </c>
      <c r="Q123" s="174">
        <v>256198</v>
      </c>
      <c r="R123" s="174">
        <v>297145</v>
      </c>
      <c r="S123" s="174">
        <v>303115</v>
      </c>
      <c r="T123" s="174">
        <v>287756</v>
      </c>
      <c r="U123" s="174">
        <v>309937</v>
      </c>
      <c r="V123" s="174">
        <v>310086</v>
      </c>
      <c r="W123" s="174">
        <v>290962</v>
      </c>
      <c r="X123" s="174">
        <v>274114</v>
      </c>
      <c r="Y123" s="174">
        <v>292449</v>
      </c>
      <c r="Z123" s="174">
        <v>270249</v>
      </c>
      <c r="AA123" s="174">
        <v>324788</v>
      </c>
      <c r="AB123" s="176">
        <f t="shared" ref="AB123:AB127" si="63">SUM(O123:AA123)/13</f>
        <v>288161.53846153844</v>
      </c>
      <c r="AC123" s="132">
        <f t="shared" ref="AC123" si="64">(O123-D123)/D123</f>
        <v>-0.15311999050050465</v>
      </c>
      <c r="AD123" s="132">
        <f t="shared" ref="AD123:AD127" si="65">(P123-E123)/E123</f>
        <v>-0.35188434414668546</v>
      </c>
      <c r="AE123" s="132">
        <f t="shared" ref="AE123:AE127" si="66">(Q123-F123)/F123</f>
        <v>-0.30370003968016696</v>
      </c>
      <c r="AF123" s="132">
        <f t="shared" ref="AF123:AF127" si="67">(R123-G123)/G123</f>
        <v>-0.11446971593415108</v>
      </c>
      <c r="AG123" s="132">
        <f t="shared" ref="AG123:AG127" si="68">(S123-H123)/H123</f>
        <v>-0.12169601928638073</v>
      </c>
      <c r="AH123" s="132">
        <f t="shared" ref="AH123:AH127" si="69">(T123-I123)/I123</f>
        <v>-0.12767111992263641</v>
      </c>
      <c r="AI123" s="132">
        <f t="shared" ref="AI123:AI127" si="70">(U123-J123)/J123</f>
        <v>-8.2966938676481902E-2</v>
      </c>
      <c r="AJ123" s="132">
        <f t="shared" ref="AJ123:AJ127" si="71">(V123-K123)/K123</f>
        <v>-0.14135235494956153</v>
      </c>
      <c r="AK123" s="132">
        <f t="shared" ref="AK123" si="72">(W123-L123)/L123</f>
        <v>-0.11951097728888956</v>
      </c>
      <c r="AL123" s="132">
        <f t="shared" ref="AL123" si="73">(X123-M123)/M123</f>
        <v>-0.16202046387639746</v>
      </c>
      <c r="AM123" s="132">
        <f>(Y123-B123)/B123</f>
        <v>-0.19518457567134687</v>
      </c>
      <c r="AN123" s="132">
        <f>(Z123-C123)/C123</f>
        <v>-0.12492066781509449</v>
      </c>
      <c r="AO123" s="132">
        <f>(AA123-D123)/D123</f>
        <v>-8.1749377302426041E-2</v>
      </c>
    </row>
    <row r="124" spans="1:41" x14ac:dyDescent="0.35">
      <c r="A124" s="172" t="s">
        <v>41</v>
      </c>
      <c r="B124" s="275">
        <v>4.0737642208853689E-2</v>
      </c>
      <c r="C124" s="275">
        <v>3.7318507389226367E-2</v>
      </c>
      <c r="D124" s="154">
        <v>3.6394941518731815E-2</v>
      </c>
      <c r="E124" s="154">
        <v>3.6871650211565583E-2</v>
      </c>
      <c r="F124" s="154">
        <v>3.78021536002957E-2</v>
      </c>
      <c r="G124" s="154">
        <v>3.8869816066468783E-2</v>
      </c>
      <c r="H124" s="154">
        <v>4.1432686010999267E-2</v>
      </c>
      <c r="I124" s="154">
        <v>4.0267255987946803E-2</v>
      </c>
      <c r="J124" s="154">
        <v>3.9404931681943797E-2</v>
      </c>
      <c r="K124" s="154">
        <v>3.9974192333572398E-2</v>
      </c>
      <c r="L124" s="154">
        <v>4.0350425927887304E-2</v>
      </c>
      <c r="M124" s="154">
        <v>3.9396171965039604E-2</v>
      </c>
      <c r="N124" s="154">
        <f>((B123*B124)+(C123*C124)+(D123*D124)+(E123*E124)+(F123*F124)+(G123*G124)+(H123*H124)+(I123*I124)+(J123*J124)+(K123*K124)+(L123*L124)+(M123*M124))/SUM(B123:M123)</f>
        <v>3.9066549032004579E-2</v>
      </c>
      <c r="O124" s="154">
        <v>0.11843669043612959</v>
      </c>
      <c r="P124" s="154">
        <v>0.35353873875442315</v>
      </c>
      <c r="Q124" s="154">
        <v>0.27382727421759734</v>
      </c>
      <c r="R124" s="154">
        <v>0.21432297363240169</v>
      </c>
      <c r="S124" s="154">
        <v>0.18251488708905861</v>
      </c>
      <c r="T124" s="154">
        <v>0.16850734650189744</v>
      </c>
      <c r="U124" s="154">
        <v>0.1732158470915057</v>
      </c>
      <c r="V124" s="154">
        <v>0.16705365608250614</v>
      </c>
      <c r="W124" s="154">
        <v>0.19250280105305848</v>
      </c>
      <c r="X124" s="154">
        <v>0.24716358887178327</v>
      </c>
      <c r="Y124" s="154">
        <v>0.22312950292187697</v>
      </c>
      <c r="Z124" s="154">
        <v>0.20967330128881143</v>
      </c>
      <c r="AA124" s="154">
        <v>0.19617104080200007</v>
      </c>
      <c r="AB124" s="132">
        <f>((O123*O124)+(P123*P124)+(Q123*Q124)+(R123*R124)+(S123*S124)+(T123*T124)+(U123*U124)+(V123*V124)+(W123*W124)+(X123*X124)+(Y123*Y124)+(Z123*Z124)+(AA123*AA124))/SUM(O123:AA123)</f>
        <v>0.20534342382744722</v>
      </c>
      <c r="AC124" s="132" t="s">
        <v>56</v>
      </c>
      <c r="AD124" s="132" t="s">
        <v>56</v>
      </c>
      <c r="AE124" s="132" t="s">
        <v>56</v>
      </c>
      <c r="AF124" s="132" t="s">
        <v>56</v>
      </c>
      <c r="AG124" s="132" t="s">
        <v>56</v>
      </c>
      <c r="AH124" s="132" t="s">
        <v>56</v>
      </c>
      <c r="AI124" s="132" t="s">
        <v>56</v>
      </c>
      <c r="AJ124" s="132" t="s">
        <v>56</v>
      </c>
      <c r="AK124" s="132" t="s">
        <v>56</v>
      </c>
      <c r="AL124" s="132" t="s">
        <v>56</v>
      </c>
      <c r="AM124" s="132" t="s">
        <v>56</v>
      </c>
      <c r="AN124" s="132" t="s">
        <v>56</v>
      </c>
      <c r="AO124" s="133" t="s">
        <v>56</v>
      </c>
    </row>
    <row r="125" spans="1:41" x14ac:dyDescent="0.35">
      <c r="A125" s="172" t="s">
        <v>29</v>
      </c>
      <c r="B125" s="195">
        <v>27394</v>
      </c>
      <c r="C125" s="195">
        <v>24009</v>
      </c>
      <c r="D125" s="174">
        <v>26781</v>
      </c>
      <c r="E125" s="174">
        <v>27234</v>
      </c>
      <c r="F125" s="174">
        <v>28645</v>
      </c>
      <c r="G125" s="174">
        <v>25856</v>
      </c>
      <c r="H125" s="174">
        <v>27050</v>
      </c>
      <c r="I125" s="174">
        <v>26117</v>
      </c>
      <c r="J125" s="174">
        <v>27667</v>
      </c>
      <c r="K125" s="174">
        <v>30245</v>
      </c>
      <c r="L125" s="174">
        <v>28626</v>
      </c>
      <c r="M125" s="174">
        <v>25996</v>
      </c>
      <c r="N125" s="174">
        <f t="shared" si="62"/>
        <v>27135</v>
      </c>
      <c r="O125" s="174">
        <v>28876</v>
      </c>
      <c r="P125" s="174">
        <v>28601</v>
      </c>
      <c r="Q125" s="174">
        <v>28551</v>
      </c>
      <c r="R125" s="174">
        <v>31143</v>
      </c>
      <c r="S125" s="174">
        <v>29559</v>
      </c>
      <c r="T125" s="174">
        <v>27551</v>
      </c>
      <c r="U125" s="174">
        <v>30304</v>
      </c>
      <c r="V125" s="174">
        <v>31266</v>
      </c>
      <c r="W125" s="174">
        <v>30070</v>
      </c>
      <c r="X125" s="174">
        <v>29682</v>
      </c>
      <c r="Y125" s="174">
        <v>32389</v>
      </c>
      <c r="Z125" s="174">
        <v>29861</v>
      </c>
      <c r="AA125" s="174">
        <v>36788</v>
      </c>
      <c r="AB125" s="176">
        <f t="shared" si="63"/>
        <v>30357</v>
      </c>
      <c r="AC125" s="132">
        <f>(O125-D125)/D125</f>
        <v>7.8227101303162697E-2</v>
      </c>
      <c r="AD125" s="132">
        <f t="shared" si="65"/>
        <v>5.0194609679077622E-2</v>
      </c>
      <c r="AE125" s="126">
        <f t="shared" si="66"/>
        <v>-3.2815500087275268E-3</v>
      </c>
      <c r="AF125" s="132">
        <f t="shared" si="67"/>
        <v>0.20447865099009901</v>
      </c>
      <c r="AG125" s="132">
        <f t="shared" si="68"/>
        <v>9.2754158964879846E-2</v>
      </c>
      <c r="AH125" s="132">
        <f t="shared" si="69"/>
        <v>5.4906765708159437E-2</v>
      </c>
      <c r="AI125" s="132">
        <f t="shared" si="70"/>
        <v>9.5312104673437675E-2</v>
      </c>
      <c r="AJ125" s="132">
        <f t="shared" si="71"/>
        <v>3.3757645891882959E-2</v>
      </c>
      <c r="AK125" s="132">
        <f t="shared" ref="AK125" si="74">(W125-L125)/L125</f>
        <v>5.0443652623489134E-2</v>
      </c>
      <c r="AL125" s="132">
        <f t="shared" ref="AL125" si="75">(X125-M125)/M125</f>
        <v>0.1417910447761194</v>
      </c>
      <c r="AM125" s="132">
        <f>(Y125-B125)/B125</f>
        <v>0.18233919836460538</v>
      </c>
      <c r="AN125" s="132">
        <f>(Z125-C125)/C125</f>
        <v>0.24374193010954226</v>
      </c>
      <c r="AO125" s="132">
        <f>(AA125-D125)/D125</f>
        <v>0.3736604309025055</v>
      </c>
    </row>
    <row r="126" spans="1:41" x14ac:dyDescent="0.35">
      <c r="A126" s="172" t="s">
        <v>42</v>
      </c>
      <c r="B126" s="275">
        <v>5.3332846608746438E-2</v>
      </c>
      <c r="C126" s="275">
        <v>6.1476946145195555E-2</v>
      </c>
      <c r="D126" s="154">
        <v>5.9519808819685598E-2</v>
      </c>
      <c r="E126" s="154">
        <v>5.9374311522361757E-2</v>
      </c>
      <c r="F126" s="154">
        <v>6.3501483679525225E-2</v>
      </c>
      <c r="G126" s="154">
        <v>6.8649443069306926E-2</v>
      </c>
      <c r="H126" s="154">
        <v>8.1663585951940856E-2</v>
      </c>
      <c r="I126" s="154">
        <v>8.3585404142895434E-2</v>
      </c>
      <c r="J126" s="154">
        <v>6.6902808399898803E-2</v>
      </c>
      <c r="K126" s="154">
        <v>6.3646883782443375E-2</v>
      </c>
      <c r="L126" s="154">
        <v>7.0390554041780198E-2</v>
      </c>
      <c r="M126" s="154">
        <v>7.3895983997538078E-2</v>
      </c>
      <c r="N126" s="154">
        <f>((B125*B126)+(C125*C126)+(D125*D126)+(E125*E126)+(F125*F126)+(G125*G126)+(H125*H126)+(I125*I126)+(J125*J126)+(K125*K126)+(L125*L126)+(M125*M126))/SUM(B125:M125)</f>
        <v>6.7090473558135244E-2</v>
      </c>
      <c r="O126" s="132">
        <v>0.15514614212494807</v>
      </c>
      <c r="P126" s="132">
        <v>0.40477605678123141</v>
      </c>
      <c r="Q126" s="132">
        <v>0.36632692375048159</v>
      </c>
      <c r="R126" s="132">
        <v>0.28491153710304079</v>
      </c>
      <c r="S126" s="132">
        <v>0.2521397882201698</v>
      </c>
      <c r="T126" s="132">
        <v>0.22365794345032849</v>
      </c>
      <c r="U126" s="132">
        <v>0.22366684266103484</v>
      </c>
      <c r="V126" s="132">
        <v>0.2223501567197595</v>
      </c>
      <c r="W126" s="132">
        <v>0.24532756900565347</v>
      </c>
      <c r="X126" s="132">
        <v>0.30853716056869485</v>
      </c>
      <c r="Y126" s="132">
        <v>0.28938837259563432</v>
      </c>
      <c r="Z126" s="132">
        <v>0.27725126419075047</v>
      </c>
      <c r="AA126" s="132">
        <v>0.25785582255083178</v>
      </c>
      <c r="AB126" s="132">
        <f>((O125*O126)+(P125*P126)+(Q125*Q126)+(R125*R126)+(S125*S126)+(T125*T126)+(U125*U126)+(V125*V126)+(W125*W126)+(X125*X126)+(Y125*Y126)+(Z125*Z126)+(AA125*AA126))/SUM(O125:AA125)</f>
        <v>0.26962986613149675</v>
      </c>
      <c r="AC126" s="132" t="s">
        <v>56</v>
      </c>
      <c r="AD126" s="132" t="s">
        <v>56</v>
      </c>
      <c r="AE126" s="132" t="s">
        <v>56</v>
      </c>
      <c r="AF126" s="132" t="s">
        <v>56</v>
      </c>
      <c r="AG126" s="132" t="s">
        <v>56</v>
      </c>
      <c r="AH126" s="132" t="s">
        <v>56</v>
      </c>
      <c r="AI126" s="132" t="s">
        <v>56</v>
      </c>
      <c r="AJ126" s="132" t="s">
        <v>56</v>
      </c>
      <c r="AK126" s="132" t="s">
        <v>56</v>
      </c>
      <c r="AL126" s="132" t="s">
        <v>56</v>
      </c>
      <c r="AM126" s="132" t="s">
        <v>56</v>
      </c>
      <c r="AN126" s="132" t="s">
        <v>56</v>
      </c>
      <c r="AO126" s="133" t="s">
        <v>56</v>
      </c>
    </row>
    <row r="127" spans="1:41" x14ac:dyDescent="0.35">
      <c r="A127" s="249" t="s">
        <v>31</v>
      </c>
      <c r="B127" s="262">
        <v>52084</v>
      </c>
      <c r="C127" s="262">
        <v>45387</v>
      </c>
      <c r="D127" s="251">
        <v>51199</v>
      </c>
      <c r="E127" s="251">
        <v>52312</v>
      </c>
      <c r="F127" s="251">
        <v>55889</v>
      </c>
      <c r="G127" s="251">
        <v>51071</v>
      </c>
      <c r="H127" s="251">
        <v>51908</v>
      </c>
      <c r="I127" s="251">
        <v>49035</v>
      </c>
      <c r="J127" s="251">
        <v>51183</v>
      </c>
      <c r="K127" s="251">
        <v>58474</v>
      </c>
      <c r="L127" s="251">
        <v>51366</v>
      </c>
      <c r="M127" s="251">
        <v>46760</v>
      </c>
      <c r="N127" s="251">
        <f t="shared" si="62"/>
        <v>51389</v>
      </c>
      <c r="O127" s="251">
        <v>48256</v>
      </c>
      <c r="P127" s="251">
        <v>35921</v>
      </c>
      <c r="Q127" s="251">
        <v>39357</v>
      </c>
      <c r="R127" s="251">
        <v>45064</v>
      </c>
      <c r="S127" s="251">
        <v>44826</v>
      </c>
      <c r="T127" s="251">
        <v>41913</v>
      </c>
      <c r="U127" s="251">
        <v>44056</v>
      </c>
      <c r="V127" s="251">
        <v>47165</v>
      </c>
      <c r="W127" s="251">
        <v>43255</v>
      </c>
      <c r="X127" s="251">
        <v>41047</v>
      </c>
      <c r="Y127" s="251">
        <v>42836</v>
      </c>
      <c r="Z127" s="251">
        <v>39365</v>
      </c>
      <c r="AA127" s="251">
        <v>46967</v>
      </c>
      <c r="AB127" s="252">
        <f t="shared" si="63"/>
        <v>43079.076923076922</v>
      </c>
      <c r="AC127" s="179">
        <f>(O127-D127)/D127</f>
        <v>-5.7481591437332759E-2</v>
      </c>
      <c r="AD127" s="179">
        <f t="shared" si="65"/>
        <v>-0.31333154916653921</v>
      </c>
      <c r="AE127" s="179">
        <f t="shared" si="66"/>
        <v>-0.29580060477016945</v>
      </c>
      <c r="AF127" s="179">
        <f t="shared" si="67"/>
        <v>-0.11762056744532122</v>
      </c>
      <c r="AG127" s="179">
        <f t="shared" si="68"/>
        <v>-0.13643369037527933</v>
      </c>
      <c r="AH127" s="179">
        <f t="shared" si="69"/>
        <v>-0.14524319363719793</v>
      </c>
      <c r="AI127" s="179">
        <f t="shared" si="70"/>
        <v>-0.13924545259168083</v>
      </c>
      <c r="AJ127" s="179">
        <f t="shared" si="71"/>
        <v>-0.19340219584772719</v>
      </c>
      <c r="AK127" s="179">
        <f t="shared" ref="AK127" si="76">(W127-L127)/L127</f>
        <v>-0.15790600786512479</v>
      </c>
      <c r="AL127" s="179">
        <f t="shared" ref="AL127" si="77">(X127-M127)/M127</f>
        <v>-0.12217707442258341</v>
      </c>
      <c r="AM127" s="179">
        <f>(Y127-B127)/B127</f>
        <v>-0.17755932724061133</v>
      </c>
      <c r="AN127" s="179">
        <f>(Z127-C127)/C127</f>
        <v>-0.13268116421001608</v>
      </c>
      <c r="AO127" s="253">
        <f>(AA127-D127)/D127</f>
        <v>-8.2657864411414289E-2</v>
      </c>
    </row>
    <row r="128" spans="1:41" ht="17.25" customHeight="1" x14ac:dyDescent="0.35">
      <c r="A128" s="59" t="s">
        <v>32</v>
      </c>
      <c r="B128" s="59"/>
      <c r="C128" s="59"/>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row>
    <row r="129" spans="1:41" ht="12" customHeight="1" x14ac:dyDescent="0.35">
      <c r="A129" s="89" t="s">
        <v>38</v>
      </c>
      <c r="B129" s="89"/>
      <c r="C129" s="89"/>
      <c r="D129" s="30"/>
      <c r="E129" s="30"/>
      <c r="F129" s="30"/>
      <c r="G129" s="30"/>
      <c r="H129" s="30"/>
      <c r="I129" s="30"/>
      <c r="J129" s="30"/>
      <c r="K129" s="30"/>
      <c r="L129" s="30"/>
      <c r="M129" s="30"/>
      <c r="N129" s="64"/>
      <c r="O129" s="30"/>
      <c r="P129" s="30"/>
      <c r="Q129" s="30"/>
      <c r="R129" s="30"/>
      <c r="S129" s="30"/>
      <c r="T129" s="30"/>
      <c r="U129" s="30"/>
      <c r="V129" s="30"/>
      <c r="W129" s="30"/>
      <c r="X129" s="30"/>
      <c r="Y129" s="30"/>
      <c r="Z129" s="30"/>
      <c r="AA129" s="30"/>
      <c r="AB129" s="30"/>
      <c r="AC129" s="30"/>
      <c r="AD129" s="30"/>
      <c r="AE129" s="64"/>
      <c r="AF129" s="170"/>
      <c r="AG129" s="170"/>
      <c r="AH129" s="170"/>
      <c r="AI129" s="170"/>
      <c r="AJ129" s="170"/>
      <c r="AK129" s="170"/>
      <c r="AL129" s="170"/>
      <c r="AM129" s="170"/>
      <c r="AN129" s="170"/>
      <c r="AO129" s="170"/>
    </row>
    <row r="130" spans="1:41" ht="12" customHeight="1" x14ac:dyDescent="0.35">
      <c r="A130" s="89" t="s">
        <v>33</v>
      </c>
      <c r="B130" s="89"/>
      <c r="C130" s="89"/>
      <c r="D130" s="30"/>
      <c r="E130" s="30"/>
      <c r="F130" s="30"/>
      <c r="G130" s="30"/>
      <c r="H130" s="30"/>
      <c r="I130" s="30"/>
      <c r="J130" s="30"/>
      <c r="K130" s="30"/>
      <c r="L130" s="30"/>
      <c r="M130" s="30"/>
      <c r="N130" s="64"/>
      <c r="O130" s="30"/>
      <c r="P130" s="30"/>
      <c r="Q130" s="30"/>
      <c r="R130" s="30"/>
      <c r="S130" s="30"/>
      <c r="T130" s="30"/>
      <c r="U130" s="30"/>
      <c r="V130" s="30"/>
      <c r="W130" s="30"/>
      <c r="X130" s="30"/>
      <c r="Y130" s="30"/>
      <c r="Z130" s="30"/>
      <c r="AA130" s="30"/>
      <c r="AB130" s="30"/>
      <c r="AC130" s="30"/>
      <c r="AD130" s="30"/>
      <c r="AE130" s="64"/>
      <c r="AF130" s="170"/>
      <c r="AG130" s="170"/>
      <c r="AH130" s="170"/>
      <c r="AI130" s="170"/>
      <c r="AJ130" s="170"/>
      <c r="AK130" s="170"/>
      <c r="AL130" s="170"/>
      <c r="AM130" s="170"/>
      <c r="AN130" s="170"/>
      <c r="AO130" s="170"/>
    </row>
    <row r="131" spans="1:41" ht="12" customHeight="1" x14ac:dyDescent="0.35">
      <c r="A131" s="104" t="s">
        <v>51</v>
      </c>
      <c r="B131" s="89"/>
      <c r="C131" s="89"/>
      <c r="D131" s="30"/>
      <c r="E131" s="30"/>
      <c r="F131" s="30"/>
      <c r="G131" s="30"/>
      <c r="H131" s="30"/>
      <c r="I131" s="30"/>
      <c r="J131" s="30"/>
      <c r="K131" s="30"/>
      <c r="L131" s="30"/>
      <c r="M131" s="30"/>
      <c r="N131" s="64"/>
      <c r="O131" s="30"/>
      <c r="P131" s="30"/>
      <c r="Q131" s="30"/>
      <c r="R131" s="30"/>
      <c r="S131" s="30"/>
      <c r="T131" s="30"/>
      <c r="U131" s="30"/>
      <c r="V131" s="30"/>
      <c r="W131" s="30"/>
      <c r="X131" s="30"/>
      <c r="Y131" s="30"/>
      <c r="Z131" s="30"/>
      <c r="AA131" s="30"/>
      <c r="AB131" s="30"/>
      <c r="AC131" s="30"/>
      <c r="AD131" s="30"/>
      <c r="AE131" s="64"/>
      <c r="AF131" s="170"/>
      <c r="AG131" s="170"/>
      <c r="AH131" s="170"/>
      <c r="AI131" s="170"/>
      <c r="AJ131" s="170"/>
      <c r="AK131" s="170"/>
      <c r="AL131" s="170"/>
      <c r="AM131" s="170"/>
      <c r="AN131" s="170"/>
      <c r="AO131" s="170"/>
    </row>
    <row r="132" spans="1:41" ht="12" customHeight="1" x14ac:dyDescent="0.35">
      <c r="A132" s="285" t="s">
        <v>136</v>
      </c>
      <c r="B132" s="285"/>
      <c r="C132" s="285"/>
      <c r="D132" s="285"/>
      <c r="E132" s="30"/>
      <c r="F132" s="30"/>
      <c r="G132" s="30"/>
      <c r="H132" s="30"/>
      <c r="I132" s="30"/>
      <c r="J132" s="30"/>
      <c r="K132" s="30"/>
      <c r="L132" s="30"/>
      <c r="M132" s="30"/>
      <c r="N132" s="64"/>
      <c r="O132" s="30"/>
      <c r="P132" s="30"/>
      <c r="Q132" s="30"/>
      <c r="R132" s="30"/>
      <c r="S132" s="30"/>
      <c r="T132" s="30"/>
      <c r="U132" s="30"/>
      <c r="V132" s="30"/>
      <c r="W132" s="30"/>
      <c r="X132" s="30"/>
      <c r="Y132" s="30"/>
      <c r="Z132" s="30"/>
      <c r="AA132" s="30"/>
      <c r="AB132" s="30"/>
      <c r="AC132" s="30"/>
      <c r="AD132" s="30"/>
      <c r="AE132" s="64"/>
      <c r="AF132" s="170"/>
      <c r="AG132" s="170"/>
      <c r="AH132" s="170"/>
      <c r="AI132" s="170"/>
      <c r="AJ132" s="170"/>
      <c r="AK132" s="170"/>
      <c r="AL132" s="170"/>
      <c r="AM132" s="170"/>
      <c r="AN132" s="170"/>
      <c r="AO132" s="170"/>
    </row>
    <row r="133" spans="1:41" ht="12" customHeight="1" x14ac:dyDescent="0.35">
      <c r="A133" s="180" t="s">
        <v>57</v>
      </c>
      <c r="B133" s="181"/>
      <c r="C133" s="181"/>
      <c r="D133" s="181"/>
      <c r="E133" s="181"/>
      <c r="F133" s="181"/>
      <c r="G133" s="181"/>
      <c r="H133" s="182"/>
      <c r="I133" s="182"/>
      <c r="J133" s="182"/>
      <c r="K133" s="182"/>
      <c r="L133" s="182"/>
      <c r="M133" s="182"/>
      <c r="N133" s="63"/>
      <c r="O133" s="182"/>
      <c r="P133" s="182"/>
      <c r="Q133" s="182"/>
      <c r="R133" s="182"/>
      <c r="S133" s="182"/>
      <c r="T133" s="182"/>
      <c r="U133" s="182"/>
      <c r="V133" s="182"/>
      <c r="W133" s="182"/>
      <c r="X133" s="182"/>
      <c r="Y133" s="182"/>
      <c r="Z133" s="182"/>
      <c r="AA133" s="182"/>
      <c r="AB133" s="182"/>
      <c r="AC133" s="182"/>
      <c r="AD133" s="182"/>
      <c r="AE133" s="64"/>
      <c r="AF133" s="183"/>
      <c r="AG133" s="183"/>
      <c r="AH133" s="183"/>
      <c r="AI133" s="183"/>
      <c r="AJ133" s="183"/>
      <c r="AK133" s="183"/>
      <c r="AL133" s="183"/>
      <c r="AM133" s="183"/>
      <c r="AN133" s="183"/>
      <c r="AO133" s="183"/>
    </row>
    <row r="134" spans="1:41" ht="12" customHeight="1" x14ac:dyDescent="0.35">
      <c r="A134" s="89" t="s">
        <v>242</v>
      </c>
      <c r="B134" s="89"/>
      <c r="C134" s="89"/>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41"/>
      <c r="AL134" s="41"/>
      <c r="AM134" s="41"/>
      <c r="AN134" s="41"/>
      <c r="AO134" s="41"/>
    </row>
    <row r="135" spans="1:41" ht="12" customHeight="1" x14ac:dyDescent="0.35">
      <c r="A135" s="180" t="s">
        <v>55</v>
      </c>
      <c r="B135" s="89"/>
      <c r="C135" s="89"/>
      <c r="D135" s="30"/>
      <c r="E135" s="30"/>
      <c r="F135" s="30"/>
      <c r="G135" s="30"/>
      <c r="H135" s="30"/>
      <c r="I135" s="30"/>
      <c r="J135" s="30"/>
      <c r="K135" s="30"/>
      <c r="L135" s="30"/>
      <c r="M135" s="30"/>
      <c r="N135" s="64"/>
      <c r="O135" s="30"/>
      <c r="P135" s="30"/>
      <c r="Q135" s="30"/>
      <c r="R135" s="30"/>
      <c r="S135" s="30"/>
      <c r="T135" s="30"/>
      <c r="U135" s="30"/>
      <c r="V135" s="30"/>
      <c r="W135" s="30"/>
      <c r="X135" s="30"/>
      <c r="Y135" s="30"/>
      <c r="Z135" s="30"/>
      <c r="AA135" s="30"/>
      <c r="AB135" s="30"/>
      <c r="AC135" s="30"/>
      <c r="AD135" s="30"/>
      <c r="AE135" s="64"/>
      <c r="AF135" s="170"/>
      <c r="AG135" s="170"/>
      <c r="AH135" s="170"/>
      <c r="AI135" s="170"/>
      <c r="AJ135" s="170"/>
      <c r="AK135" s="170"/>
      <c r="AL135" s="170"/>
      <c r="AM135" s="170"/>
      <c r="AN135" s="170"/>
      <c r="AO135" s="170"/>
    </row>
    <row r="136" spans="1:41" ht="12" customHeight="1" x14ac:dyDescent="0.35">
      <c r="A136" s="89" t="s">
        <v>243</v>
      </c>
      <c r="B136" s="89"/>
      <c r="C136" s="89"/>
      <c r="D136" s="30"/>
      <c r="E136" s="30"/>
      <c r="F136" s="30"/>
      <c r="G136" s="30"/>
      <c r="H136" s="30"/>
      <c r="I136" s="30"/>
      <c r="J136" s="30"/>
      <c r="K136" s="30"/>
      <c r="L136" s="30"/>
      <c r="M136" s="30"/>
      <c r="N136" s="63"/>
      <c r="O136" s="30"/>
      <c r="P136" s="30"/>
      <c r="Q136" s="30"/>
      <c r="R136" s="30"/>
      <c r="S136" s="30"/>
      <c r="T136" s="30"/>
      <c r="U136" s="30"/>
      <c r="V136" s="30"/>
      <c r="W136" s="30"/>
      <c r="X136" s="30"/>
      <c r="Y136" s="30"/>
      <c r="Z136" s="30"/>
      <c r="AA136" s="30"/>
      <c r="AB136" s="30"/>
      <c r="AC136" s="30"/>
      <c r="AD136" s="30"/>
      <c r="AE136" s="64"/>
      <c r="AF136" s="31"/>
      <c r="AG136" s="31"/>
      <c r="AH136" s="31"/>
      <c r="AI136" s="31"/>
      <c r="AJ136" s="31"/>
      <c r="AK136" s="31"/>
      <c r="AL136" s="31"/>
      <c r="AM136" s="31"/>
      <c r="AN136" s="31"/>
      <c r="AO136" s="31"/>
    </row>
    <row r="137" spans="1:41" ht="12" customHeight="1" x14ac:dyDescent="0.35">
      <c r="A137" s="59" t="s">
        <v>35</v>
      </c>
      <c r="B137" s="89"/>
      <c r="C137" s="89"/>
      <c r="D137" s="30"/>
      <c r="E137" s="30"/>
      <c r="F137" s="30"/>
      <c r="G137" s="30"/>
      <c r="H137" s="30"/>
      <c r="I137" s="30"/>
      <c r="J137" s="30"/>
      <c r="K137" s="30"/>
      <c r="L137" s="30"/>
      <c r="M137" s="30"/>
      <c r="N137" s="63"/>
      <c r="O137" s="30"/>
      <c r="P137" s="30"/>
      <c r="Q137" s="30"/>
      <c r="R137" s="30"/>
      <c r="S137" s="30"/>
      <c r="T137" s="30"/>
      <c r="U137" s="30"/>
      <c r="V137" s="30"/>
      <c r="W137" s="30"/>
      <c r="X137" s="30"/>
      <c r="Y137" s="30"/>
      <c r="Z137" s="30"/>
      <c r="AA137" s="30"/>
      <c r="AB137" s="30"/>
      <c r="AC137" s="30"/>
      <c r="AD137" s="30"/>
      <c r="AE137" s="64"/>
      <c r="AF137" s="31"/>
      <c r="AG137" s="31"/>
      <c r="AH137" s="31"/>
      <c r="AI137" s="31"/>
      <c r="AJ137" s="31"/>
      <c r="AK137" s="31"/>
      <c r="AL137" s="31"/>
      <c r="AM137" s="31"/>
      <c r="AN137" s="31"/>
      <c r="AO137" s="31"/>
    </row>
    <row r="138" spans="1:41" ht="30" customHeight="1" x14ac:dyDescent="0.35">
      <c r="A138" s="66" t="s">
        <v>244</v>
      </c>
      <c r="B138" s="89"/>
      <c r="C138" s="89"/>
      <c r="D138" s="30"/>
      <c r="E138" s="30"/>
      <c r="F138" s="30"/>
      <c r="G138" s="30"/>
      <c r="H138" s="30"/>
      <c r="I138" s="30"/>
      <c r="J138" s="30"/>
      <c r="K138" s="30"/>
      <c r="L138" s="30"/>
      <c r="M138" s="30"/>
      <c r="N138" s="63"/>
      <c r="O138" s="30"/>
      <c r="P138" s="30"/>
      <c r="Q138" s="30"/>
      <c r="R138" s="30"/>
      <c r="S138" s="30"/>
      <c r="T138" s="30"/>
      <c r="U138" s="30"/>
      <c r="V138" s="30"/>
      <c r="W138" s="30"/>
      <c r="X138" s="30"/>
      <c r="Y138" s="30"/>
      <c r="Z138" s="30"/>
      <c r="AA138" s="30"/>
      <c r="AB138" s="30"/>
      <c r="AC138" s="30"/>
      <c r="AD138" s="30"/>
      <c r="AE138" s="64"/>
      <c r="AF138" s="31"/>
      <c r="AG138" s="31"/>
      <c r="AH138" s="31"/>
      <c r="AI138" s="31"/>
      <c r="AJ138" s="31"/>
      <c r="AK138" s="31"/>
      <c r="AL138" s="31"/>
      <c r="AM138" s="31"/>
      <c r="AN138" s="31"/>
      <c r="AO138" s="31"/>
    </row>
    <row r="139" spans="1:41" ht="20.25" customHeight="1" x14ac:dyDescent="0.35">
      <c r="A139" s="186" t="s">
        <v>229</v>
      </c>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row>
    <row r="140" spans="1:41" x14ac:dyDescent="0.35">
      <c r="A140" s="187"/>
      <c r="B140" s="291" t="s">
        <v>53</v>
      </c>
      <c r="C140" s="291"/>
      <c r="D140" s="291"/>
      <c r="E140" s="291"/>
      <c r="F140" s="291"/>
      <c r="G140" s="291"/>
      <c r="H140" s="291"/>
      <c r="I140" s="291"/>
      <c r="J140" s="291"/>
      <c r="K140" s="291"/>
      <c r="L140" s="291"/>
      <c r="M140" s="291"/>
      <c r="N140" s="292"/>
      <c r="O140" s="293" t="s">
        <v>54</v>
      </c>
      <c r="P140" s="291"/>
      <c r="Q140" s="291"/>
      <c r="R140" s="291"/>
      <c r="S140" s="291"/>
      <c r="T140" s="291"/>
      <c r="U140" s="291"/>
      <c r="V140" s="291"/>
      <c r="W140" s="291"/>
      <c r="X140" s="291"/>
      <c r="Y140" s="291"/>
      <c r="Z140" s="291"/>
      <c r="AA140" s="291"/>
      <c r="AB140" s="292"/>
      <c r="AC140" s="293" t="s">
        <v>60</v>
      </c>
      <c r="AD140" s="291"/>
      <c r="AE140" s="291"/>
      <c r="AF140" s="291"/>
      <c r="AG140" s="291"/>
      <c r="AH140" s="291"/>
      <c r="AI140" s="291"/>
      <c r="AJ140" s="291"/>
      <c r="AK140" s="291"/>
      <c r="AL140" s="291"/>
      <c r="AM140" s="291"/>
      <c r="AN140" s="291"/>
      <c r="AO140" s="292"/>
    </row>
    <row r="141" spans="1:41" ht="44.15" customHeight="1" x14ac:dyDescent="0.35">
      <c r="A141" s="147" t="s">
        <v>28</v>
      </c>
      <c r="B141" s="55" t="s">
        <v>157</v>
      </c>
      <c r="C141" s="55" t="s">
        <v>158</v>
      </c>
      <c r="D141" s="55" t="s">
        <v>159</v>
      </c>
      <c r="E141" s="55" t="s">
        <v>160</v>
      </c>
      <c r="F141" s="55" t="s">
        <v>161</v>
      </c>
      <c r="G141" s="55" t="s">
        <v>162</v>
      </c>
      <c r="H141" s="55" t="s">
        <v>163</v>
      </c>
      <c r="I141" s="55" t="s">
        <v>164</v>
      </c>
      <c r="J141" s="55" t="s">
        <v>165</v>
      </c>
      <c r="K141" s="55" t="s">
        <v>166</v>
      </c>
      <c r="L141" s="55" t="s">
        <v>167</v>
      </c>
      <c r="M141" s="55" t="s">
        <v>168</v>
      </c>
      <c r="N141" s="55" t="s">
        <v>153</v>
      </c>
      <c r="O141" s="55" t="s">
        <v>169</v>
      </c>
      <c r="P141" s="55" t="s">
        <v>170</v>
      </c>
      <c r="Q141" s="55" t="s">
        <v>171</v>
      </c>
      <c r="R141" s="55" t="s">
        <v>172</v>
      </c>
      <c r="S141" s="55" t="s">
        <v>173</v>
      </c>
      <c r="T141" s="55" t="s">
        <v>174</v>
      </c>
      <c r="U141" s="55" t="s">
        <v>175</v>
      </c>
      <c r="V141" s="55" t="s">
        <v>176</v>
      </c>
      <c r="W141" s="55" t="s">
        <v>177</v>
      </c>
      <c r="X141" s="55" t="s">
        <v>178</v>
      </c>
      <c r="Y141" s="55" t="s">
        <v>179</v>
      </c>
      <c r="Z141" s="55" t="s">
        <v>180</v>
      </c>
      <c r="AA141" s="55" t="s">
        <v>181</v>
      </c>
      <c r="AB141" s="55" t="s">
        <v>154</v>
      </c>
      <c r="AC141" s="55" t="s">
        <v>61</v>
      </c>
      <c r="AD141" s="55" t="s">
        <v>62</v>
      </c>
      <c r="AE141" s="55" t="s">
        <v>63</v>
      </c>
      <c r="AF141" s="55" t="s">
        <v>64</v>
      </c>
      <c r="AG141" s="55" t="s">
        <v>65</v>
      </c>
      <c r="AH141" s="55" t="s">
        <v>66</v>
      </c>
      <c r="AI141" s="55" t="s">
        <v>67</v>
      </c>
      <c r="AJ141" s="55" t="s">
        <v>68</v>
      </c>
      <c r="AK141" s="55" t="s">
        <v>69</v>
      </c>
      <c r="AL141" s="55" t="s">
        <v>70</v>
      </c>
      <c r="AM141" s="55" t="s">
        <v>71</v>
      </c>
      <c r="AN141" s="55" t="s">
        <v>72</v>
      </c>
      <c r="AO141" s="55" t="s">
        <v>73</v>
      </c>
    </row>
    <row r="142" spans="1:41" x14ac:dyDescent="0.35">
      <c r="A142" s="172" t="s">
        <v>40</v>
      </c>
      <c r="B142" s="195">
        <v>241067</v>
      </c>
      <c r="C142" s="195">
        <v>208701</v>
      </c>
      <c r="D142" s="174">
        <v>248364</v>
      </c>
      <c r="E142" s="174">
        <v>241483</v>
      </c>
      <c r="F142" s="174">
        <v>244051</v>
      </c>
      <c r="G142" s="174">
        <v>215026</v>
      </c>
      <c r="H142" s="174">
        <v>207520</v>
      </c>
      <c r="I142" s="174">
        <v>199383</v>
      </c>
      <c r="J142" s="174">
        <v>221022</v>
      </c>
      <c r="K142" s="174">
        <v>236871</v>
      </c>
      <c r="L142" s="174">
        <v>239630</v>
      </c>
      <c r="M142" s="174">
        <v>260554</v>
      </c>
      <c r="N142" s="174">
        <f t="shared" ref="N142:N146" si="78">SUM(B142:M142)/12</f>
        <v>230306</v>
      </c>
      <c r="O142" s="174">
        <v>173204</v>
      </c>
      <c r="P142" s="174">
        <v>90735</v>
      </c>
      <c r="Q142" s="174">
        <v>109373</v>
      </c>
      <c r="R142" s="174">
        <v>139045</v>
      </c>
      <c r="S142" s="174">
        <v>149075</v>
      </c>
      <c r="T142" s="174">
        <v>148468</v>
      </c>
      <c r="U142" s="174">
        <v>159288</v>
      </c>
      <c r="V142" s="174">
        <v>155509</v>
      </c>
      <c r="W142" s="174">
        <v>140156</v>
      </c>
      <c r="X142" s="174">
        <v>119857</v>
      </c>
      <c r="Y142" s="174">
        <v>134390</v>
      </c>
      <c r="Z142" s="174">
        <v>129653</v>
      </c>
      <c r="AA142" s="174">
        <v>162597</v>
      </c>
      <c r="AB142" s="176">
        <f t="shared" ref="AB142:AB146" si="79">SUM(O142:AA142)/13</f>
        <v>139334.61538461538</v>
      </c>
      <c r="AC142" s="132">
        <f t="shared" ref="AC142" si="80">(O142-D142)/D142</f>
        <v>-0.30262034755439599</v>
      </c>
      <c r="AD142" s="132">
        <f t="shared" ref="AD142:AD146" si="81">(P142-E142)/E142</f>
        <v>-0.62425926462732362</v>
      </c>
      <c r="AE142" s="132">
        <f t="shared" ref="AE142:AE146" si="82">(Q142-F142)/F142</f>
        <v>-0.55184367201937301</v>
      </c>
      <c r="AF142" s="132">
        <f t="shared" ref="AF142:AF146" si="83">(R142-G142)/G142</f>
        <v>-0.35335726842335347</v>
      </c>
      <c r="AG142" s="132">
        <f t="shared" ref="AG142:AG146" si="84">(S142-H142)/H142</f>
        <v>-0.28163550501156515</v>
      </c>
      <c r="AH142" s="132">
        <f t="shared" ref="AH142:AH146" si="85">(T142-I142)/I142</f>
        <v>-0.25536279422016922</v>
      </c>
      <c r="AI142" s="132">
        <f t="shared" ref="AI142:AI146" si="86">(U142-J142)/J142</f>
        <v>-0.27931156174498467</v>
      </c>
      <c r="AJ142" s="132">
        <f t="shared" ref="AJ142:AJ146" si="87">(V142-K142)/K142</f>
        <v>-0.34348653908667587</v>
      </c>
      <c r="AK142" s="132">
        <f t="shared" ref="AK142" si="88">(W142-L142)/L142</f>
        <v>-0.41511496891040356</v>
      </c>
      <c r="AL142" s="132">
        <f t="shared" ref="AL142" si="89">(X142-M142)/M142</f>
        <v>-0.53999170997182921</v>
      </c>
      <c r="AM142" s="132">
        <f>(Y142-B142)/B142</f>
        <v>-0.44252012925867085</v>
      </c>
      <c r="AN142" s="132">
        <f>(Z142-C142)/C142</f>
        <v>-0.37876196089141884</v>
      </c>
      <c r="AO142" s="132">
        <f>(AA142-D142)/D142</f>
        <v>-0.34532782528868916</v>
      </c>
    </row>
    <row r="143" spans="1:41" x14ac:dyDescent="0.35">
      <c r="A143" s="172" t="s">
        <v>41</v>
      </c>
      <c r="B143" s="275">
        <v>1.3510766716307085E-2</v>
      </c>
      <c r="C143" s="275">
        <v>1.3550486102126967E-2</v>
      </c>
      <c r="D143" s="154">
        <v>1.3065500636163052E-2</v>
      </c>
      <c r="E143" s="154">
        <v>1.3553749125197219E-2</v>
      </c>
      <c r="F143" s="154">
        <v>1.362420149886704E-2</v>
      </c>
      <c r="G143" s="154">
        <v>1.4793559848576452E-2</v>
      </c>
      <c r="H143" s="154">
        <v>1.4779298380878951E-2</v>
      </c>
      <c r="I143" s="154">
        <v>1.3948029671536692E-2</v>
      </c>
      <c r="J143" s="154">
        <v>1.4360561392078617E-2</v>
      </c>
      <c r="K143" s="154">
        <v>1.3408141984455673E-2</v>
      </c>
      <c r="L143" s="154">
        <v>1.2652839794683471E-2</v>
      </c>
      <c r="M143" s="154">
        <v>1.2719052480483892E-2</v>
      </c>
      <c r="N143" s="154">
        <f>((B142*B143)+(C142*C143)+(D142*D143)+(E142*E143)+(F142*F143)+(G142*G143)+(H142*H143)+(I142*I143)+(J142*J143)+(K142*K143)+(L142*L143)+(M142*M143))/SUM(B142:M142)</f>
        <v>1.3624265108160448E-2</v>
      </c>
      <c r="O143" s="154">
        <v>7.7122930186369829E-2</v>
      </c>
      <c r="P143" s="154">
        <v>0.38634485038849398</v>
      </c>
      <c r="Q143" s="154">
        <v>0.28003254916661335</v>
      </c>
      <c r="R143" s="154">
        <v>0.17800711999712324</v>
      </c>
      <c r="S143" s="154">
        <v>0.13976186483313768</v>
      </c>
      <c r="T143" s="154">
        <v>0.12878869520704797</v>
      </c>
      <c r="U143" s="154">
        <v>0.14225804831500174</v>
      </c>
      <c r="V143" s="154">
        <v>0.13862863242641904</v>
      </c>
      <c r="W143" s="154">
        <v>0.15673963298039328</v>
      </c>
      <c r="X143" s="154">
        <v>0.21227796457445122</v>
      </c>
      <c r="Y143" s="154">
        <v>0.18191085646253441</v>
      </c>
      <c r="Z143" s="154">
        <v>0.16873500805997546</v>
      </c>
      <c r="AA143" s="154">
        <v>0.15262274211701324</v>
      </c>
      <c r="AB143" s="132">
        <f>((O142*O143)+(P142*P143)+(Q142*Q143)+(R142*R143)+(S142*S143)+(T142*T143)+(U142*U143)+(V142*V143)+(W142*W143)+(X142*X143)+(Y142*Y143)+(Z142*Z143)+(AA142*AA143))/SUM(O142:AA142)</f>
        <v>0.16922019488227014</v>
      </c>
      <c r="AC143" s="132" t="s">
        <v>56</v>
      </c>
      <c r="AD143" s="132" t="s">
        <v>56</v>
      </c>
      <c r="AE143" s="132" t="s">
        <v>56</v>
      </c>
      <c r="AF143" s="132" t="s">
        <v>56</v>
      </c>
      <c r="AG143" s="132" t="s">
        <v>56</v>
      </c>
      <c r="AH143" s="132" t="s">
        <v>56</v>
      </c>
      <c r="AI143" s="132" t="s">
        <v>56</v>
      </c>
      <c r="AJ143" s="132" t="s">
        <v>56</v>
      </c>
      <c r="AK143" s="132" t="s">
        <v>56</v>
      </c>
      <c r="AL143" s="132" t="s">
        <v>56</v>
      </c>
      <c r="AM143" s="132" t="s">
        <v>56</v>
      </c>
      <c r="AN143" s="132" t="s">
        <v>56</v>
      </c>
      <c r="AO143" s="133" t="s">
        <v>56</v>
      </c>
    </row>
    <row r="144" spans="1:41" x14ac:dyDescent="0.35">
      <c r="A144" s="172" t="s">
        <v>29</v>
      </c>
      <c r="B144" s="195">
        <v>13476</v>
      </c>
      <c r="C144" s="195">
        <v>11954</v>
      </c>
      <c r="D144" s="174">
        <v>13220</v>
      </c>
      <c r="E144" s="174">
        <v>13121</v>
      </c>
      <c r="F144" s="174">
        <v>14262</v>
      </c>
      <c r="G144" s="174">
        <v>12154</v>
      </c>
      <c r="H144" s="174">
        <v>10978</v>
      </c>
      <c r="I144" s="174">
        <v>10602</v>
      </c>
      <c r="J144" s="174">
        <v>13195</v>
      </c>
      <c r="K144" s="174">
        <v>15324</v>
      </c>
      <c r="L144" s="174">
        <v>14508</v>
      </c>
      <c r="M144" s="174">
        <v>13189</v>
      </c>
      <c r="N144" s="174">
        <f t="shared" si="78"/>
        <v>12998.583333333334</v>
      </c>
      <c r="O144" s="174">
        <v>14571</v>
      </c>
      <c r="P144" s="174">
        <v>11178</v>
      </c>
      <c r="Q144" s="174">
        <v>11592</v>
      </c>
      <c r="R144" s="174">
        <v>12999</v>
      </c>
      <c r="S144" s="174">
        <v>12278</v>
      </c>
      <c r="T144" s="174">
        <v>12078</v>
      </c>
      <c r="U144" s="174">
        <v>15362</v>
      </c>
      <c r="V144" s="174">
        <v>16074</v>
      </c>
      <c r="W144" s="174">
        <v>15876</v>
      </c>
      <c r="X144" s="174">
        <v>14762</v>
      </c>
      <c r="Y144" s="174">
        <v>16173</v>
      </c>
      <c r="Z144" s="174">
        <v>15967</v>
      </c>
      <c r="AA144" s="174">
        <v>19837</v>
      </c>
      <c r="AB144" s="176">
        <f t="shared" si="79"/>
        <v>14519</v>
      </c>
      <c r="AC144" s="132">
        <f>(O144-D144)/D144</f>
        <v>0.10219364599092284</v>
      </c>
      <c r="AD144" s="132">
        <f t="shared" si="81"/>
        <v>-0.14808322536392043</v>
      </c>
      <c r="AE144" s="132">
        <f t="shared" si="82"/>
        <v>-0.18721076987799748</v>
      </c>
      <c r="AF144" s="132">
        <f t="shared" si="83"/>
        <v>6.9524436399539244E-2</v>
      </c>
      <c r="AG144" s="132">
        <f t="shared" si="84"/>
        <v>0.1184186554928038</v>
      </c>
      <c r="AH144" s="132">
        <f t="shared" si="85"/>
        <v>0.13921901528013583</v>
      </c>
      <c r="AI144" s="132">
        <f t="shared" si="86"/>
        <v>0.16422887457370217</v>
      </c>
      <c r="AJ144" s="132">
        <f t="shared" si="87"/>
        <v>4.8942834768989821E-2</v>
      </c>
      <c r="AK144" s="132">
        <f t="shared" ref="AK144" si="90">(W144-L144)/L144</f>
        <v>9.4292803970223327E-2</v>
      </c>
      <c r="AL144" s="132">
        <f t="shared" ref="AL144" si="91">(X144-M144)/M144</f>
        <v>0.11926605504587157</v>
      </c>
      <c r="AM144" s="132">
        <f>(Y144-B144)/B144</f>
        <v>0.20013357079252003</v>
      </c>
      <c r="AN144" s="132">
        <f>(Z144-C144)/C144</f>
        <v>0.33570353019909654</v>
      </c>
      <c r="AO144" s="132">
        <f>(AA144-D144)/D144</f>
        <v>0.50052950075642966</v>
      </c>
    </row>
    <row r="145" spans="1:41" x14ac:dyDescent="0.35">
      <c r="A145" s="172" t="s">
        <v>42</v>
      </c>
      <c r="B145" s="275">
        <v>2.7085188483229446E-2</v>
      </c>
      <c r="C145" s="275">
        <v>3.5971223021582732E-2</v>
      </c>
      <c r="D145" s="154">
        <v>2.8063540090771558E-2</v>
      </c>
      <c r="E145" s="154">
        <v>3.269567868302721E-2</v>
      </c>
      <c r="F145" s="154">
        <v>2.8887954003646053E-2</v>
      </c>
      <c r="G145" s="154">
        <v>3.6119795951949973E-2</v>
      </c>
      <c r="H145" s="154">
        <v>3.5070140280561123E-2</v>
      </c>
      <c r="I145" s="154">
        <v>2.8956800603659686E-2</v>
      </c>
      <c r="J145" s="154">
        <v>3.1602879878741948E-2</v>
      </c>
      <c r="K145" s="154">
        <v>3.001827199164709E-2</v>
      </c>
      <c r="L145" s="154">
        <v>3.1568789633305762E-2</v>
      </c>
      <c r="M145" s="154">
        <v>3.7227993024490105E-2</v>
      </c>
      <c r="N145" s="154">
        <f>((B144*B145)+(C144*C145)+(D144*D145)+(E144*E145)+(F144*F145)+(G144*G145)+(H144*H145)+(I144*I145)+(J144*J145)+(K144*K145)+(L144*L145)+(M144*M145))/SUM(B144:M144)</f>
        <v>3.1823980818422519E-2</v>
      </c>
      <c r="O145" s="132">
        <v>0.13767071580536683</v>
      </c>
      <c r="P145" s="132">
        <v>0.45526927894077651</v>
      </c>
      <c r="Q145" s="132">
        <v>0.41847826086956524</v>
      </c>
      <c r="R145" s="132">
        <v>0.31671667051311642</v>
      </c>
      <c r="S145" s="132">
        <v>0.25688222837595698</v>
      </c>
      <c r="T145" s="132">
        <v>0.24316939890710382</v>
      </c>
      <c r="U145" s="132">
        <v>0.23493034761098816</v>
      </c>
      <c r="V145" s="132">
        <v>0.23503794948363818</v>
      </c>
      <c r="W145" s="132">
        <v>0.27236079617032</v>
      </c>
      <c r="X145" s="132">
        <v>0.32421081154315134</v>
      </c>
      <c r="Y145" s="132">
        <v>0.28968033141655847</v>
      </c>
      <c r="Z145" s="132">
        <v>0.28671635247698379</v>
      </c>
      <c r="AA145" s="132">
        <v>0.26823612441397388</v>
      </c>
      <c r="AB145" s="132">
        <f>((O144*O145)+(P144*P145)+(Q144*Q145)+(R144*R145)+(S144*S145)+(T144*T145)+(U144*U145)+(V144*V145)+(W144*W145)+(X144*X145)+(Y144*Y145)+(Z144*Z145)+(AA144*AA145))/SUM(O144:AA144)</f>
        <v>0.28204421792134443</v>
      </c>
      <c r="AC145" s="132" t="s">
        <v>56</v>
      </c>
      <c r="AD145" s="132" t="s">
        <v>56</v>
      </c>
      <c r="AE145" s="132" t="s">
        <v>56</v>
      </c>
      <c r="AF145" s="132" t="s">
        <v>56</v>
      </c>
      <c r="AG145" s="132" t="s">
        <v>56</v>
      </c>
      <c r="AH145" s="132" t="s">
        <v>56</v>
      </c>
      <c r="AI145" s="132" t="s">
        <v>56</v>
      </c>
      <c r="AJ145" s="132" t="s">
        <v>56</v>
      </c>
      <c r="AK145" s="132" t="s">
        <v>56</v>
      </c>
      <c r="AL145" s="132" t="s">
        <v>56</v>
      </c>
      <c r="AM145" s="132" t="s">
        <v>56</v>
      </c>
      <c r="AN145" s="132" t="s">
        <v>56</v>
      </c>
      <c r="AO145" s="133" t="s">
        <v>56</v>
      </c>
    </row>
    <row r="146" spans="1:41" x14ac:dyDescent="0.35">
      <c r="A146" s="249" t="s">
        <v>31</v>
      </c>
      <c r="B146" s="262">
        <v>20226</v>
      </c>
      <c r="C146" s="262">
        <v>17534</v>
      </c>
      <c r="D146" s="251">
        <v>19873</v>
      </c>
      <c r="E146" s="251">
        <v>20433</v>
      </c>
      <c r="F146" s="251">
        <v>21543</v>
      </c>
      <c r="G146" s="251">
        <v>20613</v>
      </c>
      <c r="H146" s="251">
        <v>20667</v>
      </c>
      <c r="I146" s="251">
        <v>20563</v>
      </c>
      <c r="J146" s="251">
        <v>21082</v>
      </c>
      <c r="K146" s="251">
        <v>25007</v>
      </c>
      <c r="L146" s="251">
        <v>24725</v>
      </c>
      <c r="M146" s="251">
        <v>21552</v>
      </c>
      <c r="N146" s="251">
        <f t="shared" si="78"/>
        <v>21151.5</v>
      </c>
      <c r="O146" s="251">
        <v>17789</v>
      </c>
      <c r="P146" s="251">
        <v>9794</v>
      </c>
      <c r="Q146" s="251">
        <v>12784</v>
      </c>
      <c r="R146" s="251">
        <v>16423</v>
      </c>
      <c r="S146" s="251">
        <v>17979</v>
      </c>
      <c r="T146" s="251">
        <v>17632</v>
      </c>
      <c r="U146" s="251">
        <v>17374</v>
      </c>
      <c r="V146" s="251">
        <v>23773</v>
      </c>
      <c r="W146" s="251">
        <v>20663</v>
      </c>
      <c r="X146" s="251">
        <v>15625</v>
      </c>
      <c r="Y146" s="251">
        <v>16028</v>
      </c>
      <c r="Z146" s="251">
        <v>15359</v>
      </c>
      <c r="AA146" s="251">
        <v>17951</v>
      </c>
      <c r="AB146" s="252">
        <f t="shared" si="79"/>
        <v>16859.538461538461</v>
      </c>
      <c r="AC146" s="179">
        <f>(O146-D146)/D146</f>
        <v>-0.10486589845519045</v>
      </c>
      <c r="AD146" s="179">
        <f t="shared" si="81"/>
        <v>-0.52067733568247443</v>
      </c>
      <c r="AE146" s="179">
        <f t="shared" si="82"/>
        <v>-0.40658218446827277</v>
      </c>
      <c r="AF146" s="179">
        <f t="shared" si="83"/>
        <v>-0.20326978120603503</v>
      </c>
      <c r="AG146" s="179">
        <f t="shared" si="84"/>
        <v>-0.13006241834809115</v>
      </c>
      <c r="AH146" s="179">
        <f t="shared" si="85"/>
        <v>-0.1425375674755629</v>
      </c>
      <c r="AI146" s="179">
        <f t="shared" si="86"/>
        <v>-0.17588464092590836</v>
      </c>
      <c r="AJ146" s="179">
        <f t="shared" si="87"/>
        <v>-4.9346183068740751E-2</v>
      </c>
      <c r="AK146" s="179">
        <f t="shared" ref="AK146" si="92">(W146-L146)/L146</f>
        <v>-0.16428715874620828</v>
      </c>
      <c r="AL146" s="179">
        <f t="shared" ref="AL146" si="93">(X146-M146)/M146</f>
        <v>-0.27500927988121754</v>
      </c>
      <c r="AM146" s="179">
        <f>(Y146-B146)/B146</f>
        <v>-0.20755463265104321</v>
      </c>
      <c r="AN146" s="179">
        <f>(Z146-C146)/C146</f>
        <v>-0.12404471312877838</v>
      </c>
      <c r="AO146" s="253">
        <f>(AA146-D146)/D146</f>
        <v>-9.6714134755698691E-2</v>
      </c>
    </row>
    <row r="147" spans="1:41" ht="17.25" customHeight="1" x14ac:dyDescent="0.35">
      <c r="A147" s="59" t="s">
        <v>32</v>
      </c>
      <c r="B147" s="59"/>
      <c r="C147" s="59"/>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row>
    <row r="148" spans="1:41" ht="12" customHeight="1" x14ac:dyDescent="0.35">
      <c r="A148" s="89" t="s">
        <v>38</v>
      </c>
      <c r="B148" s="89"/>
      <c r="C148" s="89"/>
      <c r="D148" s="30"/>
      <c r="E148" s="30"/>
      <c r="F148" s="30"/>
      <c r="G148" s="30"/>
      <c r="H148" s="30"/>
      <c r="I148" s="30"/>
      <c r="J148" s="30"/>
      <c r="K148" s="30"/>
      <c r="L148" s="30"/>
      <c r="M148" s="30"/>
      <c r="N148" s="64"/>
      <c r="O148" s="30"/>
      <c r="P148" s="30"/>
      <c r="Q148" s="30"/>
      <c r="R148" s="30"/>
      <c r="S148" s="30"/>
      <c r="T148" s="30"/>
      <c r="U148" s="30"/>
      <c r="V148" s="30"/>
      <c r="W148" s="30"/>
      <c r="X148" s="30"/>
      <c r="Y148" s="30"/>
      <c r="Z148" s="30"/>
      <c r="AA148" s="30"/>
      <c r="AB148" s="30"/>
      <c r="AC148" s="30"/>
      <c r="AD148" s="30"/>
      <c r="AE148" s="64"/>
      <c r="AF148" s="170"/>
      <c r="AG148" s="170"/>
      <c r="AH148" s="170"/>
      <c r="AI148" s="170"/>
      <c r="AJ148" s="170"/>
      <c r="AK148" s="170"/>
      <c r="AL148" s="170"/>
      <c r="AM148" s="170"/>
      <c r="AN148" s="170"/>
      <c r="AO148" s="170"/>
    </row>
    <row r="149" spans="1:41" ht="12" customHeight="1" x14ac:dyDescent="0.35">
      <c r="A149" s="89" t="s">
        <v>33</v>
      </c>
      <c r="B149" s="89"/>
      <c r="C149" s="89"/>
      <c r="D149" s="30"/>
      <c r="E149" s="30"/>
      <c r="F149" s="30"/>
      <c r="G149" s="30"/>
      <c r="H149" s="30"/>
      <c r="I149" s="30"/>
      <c r="J149" s="30"/>
      <c r="K149" s="30"/>
      <c r="L149" s="30"/>
      <c r="M149" s="30"/>
      <c r="N149" s="64"/>
      <c r="O149" s="30"/>
      <c r="P149" s="30"/>
      <c r="Q149" s="30"/>
      <c r="R149" s="30"/>
      <c r="S149" s="30"/>
      <c r="T149" s="30"/>
      <c r="U149" s="30"/>
      <c r="V149" s="30"/>
      <c r="W149" s="30"/>
      <c r="X149" s="30"/>
      <c r="Y149" s="30"/>
      <c r="Z149" s="30"/>
      <c r="AA149" s="30"/>
      <c r="AB149" s="30"/>
      <c r="AC149" s="30"/>
      <c r="AD149" s="30"/>
      <c r="AE149" s="64"/>
      <c r="AF149" s="170"/>
      <c r="AG149" s="170"/>
      <c r="AH149" s="170"/>
      <c r="AI149" s="170"/>
      <c r="AJ149" s="170"/>
      <c r="AK149" s="170"/>
      <c r="AL149" s="170"/>
      <c r="AM149" s="170"/>
      <c r="AN149" s="170"/>
      <c r="AO149" s="170"/>
    </row>
    <row r="150" spans="1:41" ht="12" customHeight="1" x14ac:dyDescent="0.35">
      <c r="A150" s="104" t="s">
        <v>51</v>
      </c>
      <c r="B150" s="89"/>
      <c r="C150" s="89"/>
      <c r="D150" s="30"/>
      <c r="E150" s="30"/>
      <c r="F150" s="30"/>
      <c r="G150" s="30"/>
      <c r="H150" s="30"/>
      <c r="I150" s="30"/>
      <c r="J150" s="30"/>
      <c r="K150" s="30"/>
      <c r="L150" s="30"/>
      <c r="M150" s="30"/>
      <c r="N150" s="64"/>
      <c r="O150" s="30"/>
      <c r="P150" s="30"/>
      <c r="Q150" s="30"/>
      <c r="R150" s="30"/>
      <c r="S150" s="30"/>
      <c r="T150" s="30"/>
      <c r="U150" s="30"/>
      <c r="V150" s="30"/>
      <c r="W150" s="30"/>
      <c r="X150" s="30"/>
      <c r="Y150" s="30"/>
      <c r="Z150" s="30"/>
      <c r="AA150" s="30"/>
      <c r="AB150" s="30"/>
      <c r="AC150" s="30"/>
      <c r="AD150" s="30"/>
      <c r="AE150" s="64"/>
      <c r="AF150" s="170"/>
      <c r="AG150" s="170"/>
      <c r="AH150" s="170"/>
      <c r="AI150" s="170"/>
      <c r="AJ150" s="170"/>
      <c r="AK150" s="170"/>
      <c r="AL150" s="170"/>
      <c r="AM150" s="170"/>
      <c r="AN150" s="170"/>
      <c r="AO150" s="170"/>
    </row>
    <row r="151" spans="1:41" ht="12" customHeight="1" x14ac:dyDescent="0.35">
      <c r="A151" s="285" t="s">
        <v>136</v>
      </c>
      <c r="B151" s="285"/>
      <c r="C151" s="285"/>
      <c r="D151" s="285"/>
      <c r="E151" s="30"/>
      <c r="F151" s="30"/>
      <c r="G151" s="30"/>
      <c r="H151" s="30"/>
      <c r="I151" s="30"/>
      <c r="J151" s="30"/>
      <c r="K151" s="30"/>
      <c r="L151" s="30"/>
      <c r="M151" s="30"/>
      <c r="N151" s="64"/>
      <c r="O151" s="30"/>
      <c r="P151" s="30"/>
      <c r="Q151" s="30"/>
      <c r="R151" s="30"/>
      <c r="S151" s="30"/>
      <c r="T151" s="30"/>
      <c r="U151" s="30"/>
      <c r="V151" s="30"/>
      <c r="W151" s="30"/>
      <c r="X151" s="30"/>
      <c r="Y151" s="30"/>
      <c r="Z151" s="30"/>
      <c r="AA151" s="30"/>
      <c r="AB151" s="30"/>
      <c r="AC151" s="30"/>
      <c r="AD151" s="30"/>
      <c r="AE151" s="64"/>
      <c r="AF151" s="170"/>
      <c r="AG151" s="170"/>
      <c r="AH151" s="170"/>
      <c r="AI151" s="170"/>
      <c r="AJ151" s="170"/>
      <c r="AK151" s="170"/>
      <c r="AL151" s="170"/>
      <c r="AM151" s="170"/>
      <c r="AN151" s="170"/>
      <c r="AO151" s="170"/>
    </row>
    <row r="152" spans="1:41" ht="12" customHeight="1" x14ac:dyDescent="0.35">
      <c r="A152" s="180" t="s">
        <v>57</v>
      </c>
      <c r="B152" s="181"/>
      <c r="C152" s="181"/>
      <c r="D152" s="181"/>
      <c r="E152" s="181"/>
      <c r="F152" s="181"/>
      <c r="G152" s="181"/>
      <c r="H152" s="182"/>
      <c r="I152" s="182"/>
      <c r="J152" s="182"/>
      <c r="K152" s="182"/>
      <c r="L152" s="182"/>
      <c r="M152" s="182"/>
      <c r="N152" s="63"/>
      <c r="O152" s="182"/>
      <c r="P152" s="182"/>
      <c r="Q152" s="182"/>
      <c r="R152" s="182"/>
      <c r="S152" s="182"/>
      <c r="T152" s="182"/>
      <c r="U152" s="182"/>
      <c r="V152" s="182"/>
      <c r="W152" s="182"/>
      <c r="X152" s="182"/>
      <c r="Y152" s="182"/>
      <c r="Z152" s="182"/>
      <c r="AA152" s="182"/>
      <c r="AB152" s="182"/>
      <c r="AC152" s="182"/>
      <c r="AD152" s="182"/>
      <c r="AE152" s="64"/>
      <c r="AF152" s="183"/>
      <c r="AG152" s="183"/>
      <c r="AH152" s="183"/>
      <c r="AI152" s="183"/>
      <c r="AJ152" s="183"/>
      <c r="AK152" s="183"/>
      <c r="AL152" s="183"/>
      <c r="AM152" s="183"/>
      <c r="AN152" s="183"/>
      <c r="AO152" s="183"/>
    </row>
    <row r="153" spans="1:41" ht="12" customHeight="1" x14ac:dyDescent="0.35">
      <c r="A153" s="89" t="s">
        <v>242</v>
      </c>
      <c r="B153" s="89"/>
      <c r="C153" s="89"/>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41"/>
      <c r="AL153" s="41"/>
      <c r="AM153" s="41"/>
      <c r="AN153" s="41"/>
      <c r="AO153" s="41"/>
    </row>
    <row r="154" spans="1:41" ht="12" customHeight="1" x14ac:dyDescent="0.35">
      <c r="A154" s="180" t="s">
        <v>55</v>
      </c>
      <c r="B154" s="89"/>
      <c r="C154" s="89"/>
      <c r="D154" s="30"/>
      <c r="E154" s="30"/>
      <c r="F154" s="30"/>
      <c r="G154" s="30"/>
      <c r="H154" s="30"/>
      <c r="I154" s="30"/>
      <c r="J154" s="30"/>
      <c r="K154" s="30"/>
      <c r="L154" s="30"/>
      <c r="M154" s="30"/>
      <c r="N154" s="64"/>
      <c r="O154" s="30"/>
      <c r="P154" s="30"/>
      <c r="Q154" s="30"/>
      <c r="R154" s="30"/>
      <c r="S154" s="30"/>
      <c r="T154" s="30"/>
      <c r="U154" s="30"/>
      <c r="V154" s="30"/>
      <c r="W154" s="30"/>
      <c r="X154" s="30"/>
      <c r="Y154" s="30"/>
      <c r="Z154" s="30"/>
      <c r="AA154" s="30"/>
      <c r="AB154" s="30"/>
      <c r="AC154" s="30"/>
      <c r="AD154" s="30"/>
      <c r="AE154" s="64"/>
      <c r="AF154" s="170"/>
      <c r="AG154" s="170"/>
      <c r="AH154" s="170"/>
      <c r="AI154" s="170"/>
      <c r="AJ154" s="170"/>
      <c r="AK154" s="170"/>
      <c r="AL154" s="170"/>
      <c r="AM154" s="170"/>
      <c r="AN154" s="170"/>
      <c r="AO154" s="170"/>
    </row>
    <row r="155" spans="1:41" ht="12" customHeight="1" x14ac:dyDescent="0.35">
      <c r="A155" s="89" t="s">
        <v>243</v>
      </c>
      <c r="B155" s="89"/>
      <c r="C155" s="89"/>
      <c r="D155" s="30"/>
      <c r="E155" s="30"/>
      <c r="F155" s="30"/>
      <c r="G155" s="30"/>
      <c r="H155" s="30"/>
      <c r="I155" s="30"/>
      <c r="J155" s="30"/>
      <c r="K155" s="30"/>
      <c r="L155" s="30"/>
      <c r="M155" s="30"/>
      <c r="N155" s="63"/>
      <c r="O155" s="30"/>
      <c r="P155" s="30"/>
      <c r="Q155" s="30"/>
      <c r="R155" s="30"/>
      <c r="S155" s="30"/>
      <c r="T155" s="30"/>
      <c r="U155" s="30"/>
      <c r="V155" s="30"/>
      <c r="W155" s="30"/>
      <c r="X155" s="30"/>
      <c r="Y155" s="30"/>
      <c r="Z155" s="30"/>
      <c r="AA155" s="30"/>
      <c r="AB155" s="30"/>
      <c r="AC155" s="30"/>
      <c r="AD155" s="30"/>
      <c r="AE155" s="64"/>
      <c r="AF155" s="31"/>
      <c r="AG155" s="31"/>
      <c r="AH155" s="31"/>
      <c r="AI155" s="31"/>
      <c r="AJ155" s="31"/>
      <c r="AK155" s="31"/>
      <c r="AL155" s="31"/>
      <c r="AM155" s="31"/>
      <c r="AN155" s="31"/>
      <c r="AO155" s="31"/>
    </row>
    <row r="156" spans="1:41" ht="12" customHeight="1" x14ac:dyDescent="0.35">
      <c r="A156" s="59" t="s">
        <v>35</v>
      </c>
      <c r="B156" s="89"/>
      <c r="C156" s="89"/>
      <c r="D156" s="30"/>
      <c r="E156" s="30"/>
      <c r="F156" s="30"/>
      <c r="G156" s="30"/>
      <c r="H156" s="30"/>
      <c r="I156" s="30"/>
      <c r="J156" s="30"/>
      <c r="K156" s="30"/>
      <c r="L156" s="30"/>
      <c r="M156" s="30"/>
      <c r="N156" s="63"/>
      <c r="O156" s="30"/>
      <c r="P156" s="30"/>
      <c r="Q156" s="30"/>
      <c r="R156" s="30"/>
      <c r="S156" s="30"/>
      <c r="T156" s="30"/>
      <c r="U156" s="30"/>
      <c r="V156" s="30"/>
      <c r="W156" s="30"/>
      <c r="X156" s="30"/>
      <c r="Y156" s="30"/>
      <c r="Z156" s="30"/>
      <c r="AA156" s="30"/>
      <c r="AB156" s="30"/>
      <c r="AC156" s="30"/>
      <c r="AD156" s="30"/>
      <c r="AE156" s="64"/>
      <c r="AF156" s="31"/>
      <c r="AG156" s="31"/>
      <c r="AH156" s="31"/>
      <c r="AI156" s="31"/>
      <c r="AJ156" s="31"/>
      <c r="AK156" s="31"/>
      <c r="AL156" s="31"/>
      <c r="AM156" s="31"/>
      <c r="AN156" s="31"/>
      <c r="AO156" s="31"/>
    </row>
    <row r="157" spans="1:41" ht="30" customHeight="1" x14ac:dyDescent="0.35">
      <c r="A157" s="66" t="s">
        <v>244</v>
      </c>
      <c r="B157" s="89"/>
      <c r="C157" s="89"/>
      <c r="D157" s="30"/>
      <c r="E157" s="30"/>
      <c r="F157" s="30"/>
      <c r="G157" s="30"/>
      <c r="H157" s="30"/>
      <c r="I157" s="30"/>
      <c r="J157" s="30"/>
      <c r="K157" s="30"/>
      <c r="L157" s="30"/>
      <c r="M157" s="30"/>
      <c r="N157" s="63"/>
      <c r="O157" s="30"/>
      <c r="P157" s="30"/>
      <c r="Q157" s="30"/>
      <c r="R157" s="30"/>
      <c r="S157" s="30"/>
      <c r="T157" s="30"/>
      <c r="U157" s="30"/>
      <c r="V157" s="30"/>
      <c r="W157" s="30"/>
      <c r="X157" s="30"/>
      <c r="Y157" s="30"/>
      <c r="Z157" s="30"/>
      <c r="AA157" s="30"/>
      <c r="AB157" s="30"/>
      <c r="AC157" s="30"/>
      <c r="AD157" s="30"/>
      <c r="AE157" s="64"/>
      <c r="AF157" s="31"/>
      <c r="AG157" s="31"/>
      <c r="AH157" s="31"/>
      <c r="AI157" s="31"/>
      <c r="AJ157" s="31"/>
      <c r="AK157" s="31"/>
      <c r="AL157" s="31"/>
      <c r="AM157" s="31"/>
      <c r="AN157" s="31"/>
      <c r="AO157" s="31"/>
    </row>
    <row r="158" spans="1:41" ht="20.25" customHeight="1" x14ac:dyDescent="0.35">
      <c r="A158" s="186" t="s">
        <v>230</v>
      </c>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row>
    <row r="159" spans="1:41" x14ac:dyDescent="0.35">
      <c r="A159" s="187"/>
      <c r="B159" s="291" t="s">
        <v>53</v>
      </c>
      <c r="C159" s="291"/>
      <c r="D159" s="291"/>
      <c r="E159" s="291"/>
      <c r="F159" s="291"/>
      <c r="G159" s="291"/>
      <c r="H159" s="291"/>
      <c r="I159" s="291"/>
      <c r="J159" s="291"/>
      <c r="K159" s="291"/>
      <c r="L159" s="291"/>
      <c r="M159" s="291"/>
      <c r="N159" s="292"/>
      <c r="O159" s="293" t="s">
        <v>54</v>
      </c>
      <c r="P159" s="291"/>
      <c r="Q159" s="291"/>
      <c r="R159" s="291"/>
      <c r="S159" s="291"/>
      <c r="T159" s="291"/>
      <c r="U159" s="291"/>
      <c r="V159" s="291"/>
      <c r="W159" s="291"/>
      <c r="X159" s="291"/>
      <c r="Y159" s="291"/>
      <c r="Z159" s="291"/>
      <c r="AA159" s="291"/>
      <c r="AB159" s="292"/>
      <c r="AC159" s="293" t="s">
        <v>60</v>
      </c>
      <c r="AD159" s="291"/>
      <c r="AE159" s="291"/>
      <c r="AF159" s="291"/>
      <c r="AG159" s="291"/>
      <c r="AH159" s="291"/>
      <c r="AI159" s="291"/>
      <c r="AJ159" s="291"/>
      <c r="AK159" s="291"/>
      <c r="AL159" s="291"/>
      <c r="AM159" s="291"/>
      <c r="AN159" s="291"/>
      <c r="AO159" s="292"/>
    </row>
    <row r="160" spans="1:41" ht="44.15" customHeight="1" x14ac:dyDescent="0.35">
      <c r="A160" s="147" t="s">
        <v>28</v>
      </c>
      <c r="B160" s="55" t="s">
        <v>157</v>
      </c>
      <c r="C160" s="55" t="s">
        <v>158</v>
      </c>
      <c r="D160" s="55" t="s">
        <v>159</v>
      </c>
      <c r="E160" s="55" t="s">
        <v>160</v>
      </c>
      <c r="F160" s="55" t="s">
        <v>161</v>
      </c>
      <c r="G160" s="55" t="s">
        <v>162</v>
      </c>
      <c r="H160" s="55" t="s">
        <v>163</v>
      </c>
      <c r="I160" s="55" t="s">
        <v>164</v>
      </c>
      <c r="J160" s="55" t="s">
        <v>165</v>
      </c>
      <c r="K160" s="55" t="s">
        <v>166</v>
      </c>
      <c r="L160" s="55" t="s">
        <v>167</v>
      </c>
      <c r="M160" s="55" t="s">
        <v>168</v>
      </c>
      <c r="N160" s="55" t="s">
        <v>153</v>
      </c>
      <c r="O160" s="55" t="s">
        <v>169</v>
      </c>
      <c r="P160" s="55" t="s">
        <v>170</v>
      </c>
      <c r="Q160" s="55" t="s">
        <v>171</v>
      </c>
      <c r="R160" s="55" t="s">
        <v>172</v>
      </c>
      <c r="S160" s="55" t="s">
        <v>173</v>
      </c>
      <c r="T160" s="55" t="s">
        <v>174</v>
      </c>
      <c r="U160" s="55" t="s">
        <v>175</v>
      </c>
      <c r="V160" s="55" t="s">
        <v>176</v>
      </c>
      <c r="W160" s="55" t="s">
        <v>177</v>
      </c>
      <c r="X160" s="55" t="s">
        <v>178</v>
      </c>
      <c r="Y160" s="55" t="s">
        <v>179</v>
      </c>
      <c r="Z160" s="55" t="s">
        <v>180</v>
      </c>
      <c r="AA160" s="55" t="s">
        <v>181</v>
      </c>
      <c r="AB160" s="55" t="s">
        <v>154</v>
      </c>
      <c r="AC160" s="55" t="s">
        <v>61</v>
      </c>
      <c r="AD160" s="55" t="s">
        <v>62</v>
      </c>
      <c r="AE160" s="55" t="s">
        <v>63</v>
      </c>
      <c r="AF160" s="55" t="s">
        <v>64</v>
      </c>
      <c r="AG160" s="55" t="s">
        <v>65</v>
      </c>
      <c r="AH160" s="55" t="s">
        <v>66</v>
      </c>
      <c r="AI160" s="55" t="s">
        <v>67</v>
      </c>
      <c r="AJ160" s="55" t="s">
        <v>68</v>
      </c>
      <c r="AK160" s="55" t="s">
        <v>69</v>
      </c>
      <c r="AL160" s="55" t="s">
        <v>70</v>
      </c>
      <c r="AM160" s="55" t="s">
        <v>71</v>
      </c>
      <c r="AN160" s="55" t="s">
        <v>72</v>
      </c>
      <c r="AO160" s="55" t="s">
        <v>73</v>
      </c>
    </row>
    <row r="161" spans="1:41" x14ac:dyDescent="0.35">
      <c r="A161" s="172" t="s">
        <v>40</v>
      </c>
      <c r="B161" s="195">
        <v>1131065</v>
      </c>
      <c r="C161" s="195">
        <v>951889</v>
      </c>
      <c r="D161" s="174">
        <v>1079885</v>
      </c>
      <c r="E161" s="174">
        <v>1067072</v>
      </c>
      <c r="F161" s="174">
        <v>1103820</v>
      </c>
      <c r="G161" s="174">
        <v>1014033</v>
      </c>
      <c r="H161" s="174">
        <v>1065669</v>
      </c>
      <c r="I161" s="174">
        <v>1008250</v>
      </c>
      <c r="J161" s="174">
        <v>1036848</v>
      </c>
      <c r="K161" s="174">
        <v>1100859</v>
      </c>
      <c r="L161" s="174">
        <v>1025788</v>
      </c>
      <c r="M161" s="174">
        <v>981719</v>
      </c>
      <c r="N161" s="174">
        <f t="shared" ref="N161:N165" si="94">SUM(B161:M161)/12</f>
        <v>1047241.4166666666</v>
      </c>
      <c r="O161" s="174">
        <v>950485</v>
      </c>
      <c r="P161" s="174">
        <v>733805</v>
      </c>
      <c r="Q161" s="174">
        <v>799757</v>
      </c>
      <c r="R161" s="174">
        <v>948177</v>
      </c>
      <c r="S161" s="174">
        <v>978527</v>
      </c>
      <c r="T161" s="174">
        <v>926907</v>
      </c>
      <c r="U161" s="174">
        <v>982195</v>
      </c>
      <c r="V161" s="174">
        <v>992469</v>
      </c>
      <c r="W161" s="174">
        <v>961238</v>
      </c>
      <c r="X161" s="174">
        <v>921445</v>
      </c>
      <c r="Y161" s="174">
        <v>977921</v>
      </c>
      <c r="Z161" s="174">
        <v>901804</v>
      </c>
      <c r="AA161" s="174">
        <v>1083048</v>
      </c>
      <c r="AB161" s="176">
        <f t="shared" ref="AB161:AB165" si="95">SUM(O161:AA161)/13</f>
        <v>935213.69230769225</v>
      </c>
      <c r="AC161" s="132">
        <f t="shared" ref="AC161" si="96">(O161-D161)/D161</f>
        <v>-0.11982757423244142</v>
      </c>
      <c r="AD161" s="132">
        <f t="shared" ref="AD161:AD165" si="97">(P161-E161)/E161</f>
        <v>-0.31231913123013255</v>
      </c>
      <c r="AE161" s="132">
        <f t="shared" ref="AE161:AE165" si="98">(Q161-F161)/F161</f>
        <v>-0.27546429671504413</v>
      </c>
      <c r="AF161" s="132">
        <f t="shared" ref="AF161:AF165" si="99">(R161-G161)/G161</f>
        <v>-6.4944631979432621E-2</v>
      </c>
      <c r="AG161" s="132">
        <f t="shared" ref="AG161:AG165" si="100">(S161-H161)/H161</f>
        <v>-8.1772107474272035E-2</v>
      </c>
      <c r="AH161" s="132">
        <f t="shared" ref="AH161:AH165" si="101">(T161-I161)/I161</f>
        <v>-8.0677411356310444E-2</v>
      </c>
      <c r="AI161" s="132">
        <f t="shared" ref="AI161:AI165" si="102">(U161-J161)/J161</f>
        <v>-5.2710715553292285E-2</v>
      </c>
      <c r="AJ161" s="132">
        <f t="shared" ref="AJ161:AJ165" si="103">(V161-K161)/K161</f>
        <v>-9.8459475736674726E-2</v>
      </c>
      <c r="AK161" s="132">
        <f t="shared" ref="AK161" si="104">(W161-L161)/L161</f>
        <v>-6.29272325275788E-2</v>
      </c>
      <c r="AL161" s="132">
        <f t="shared" ref="AL161" si="105">(X161-M161)/M161</f>
        <v>-6.1396387357278405E-2</v>
      </c>
      <c r="AM161" s="132">
        <f>(Y161-B161)/B161</f>
        <v>-0.13539805404640759</v>
      </c>
      <c r="AN161" s="132">
        <f>(Z161-C161)/C161</f>
        <v>-5.2616429016408423E-2</v>
      </c>
      <c r="AO161" s="278">
        <f>(AA161-D161)/D161</f>
        <v>2.929015589622969E-3</v>
      </c>
    </row>
    <row r="162" spans="1:41" x14ac:dyDescent="0.35">
      <c r="A162" s="172" t="s">
        <v>41</v>
      </c>
      <c r="B162" s="275">
        <v>3.2525982149567E-2</v>
      </c>
      <c r="C162" s="275">
        <v>3.271810053483127E-2</v>
      </c>
      <c r="D162" s="154">
        <v>3.3403556860221228E-2</v>
      </c>
      <c r="E162" s="154">
        <v>3.3172082108798656E-2</v>
      </c>
      <c r="F162" s="154">
        <v>3.3610552445145041E-2</v>
      </c>
      <c r="G162" s="154">
        <v>3.4348980753091861E-2</v>
      </c>
      <c r="H162" s="154">
        <v>3.740936444618357E-2</v>
      </c>
      <c r="I162" s="154">
        <v>3.7429209025539298E-2</v>
      </c>
      <c r="J162" s="154">
        <v>3.5825887690384702E-2</v>
      </c>
      <c r="K162" s="154">
        <v>3.4787379673509505E-2</v>
      </c>
      <c r="L162" s="154">
        <v>3.5546331210737504E-2</v>
      </c>
      <c r="M162" s="154">
        <v>3.6656110353369957E-2</v>
      </c>
      <c r="N162" s="154">
        <f>((B161*B162)+(C161*C162)+(D161*D162)+(E161*E162)+(F161*F162)+(G161*G162)+(H161*H162)+(I161*I162)+(J161*J162)+(K161*K162)+(L161*L162)+(M161*M162))/SUM(B161:M161)</f>
        <v>3.476021168948866E-2</v>
      </c>
      <c r="O162" s="154">
        <v>0.14616432663324513</v>
      </c>
      <c r="P162" s="154">
        <v>0.47481415362391916</v>
      </c>
      <c r="Q162" s="154">
        <v>0.392162869471602</v>
      </c>
      <c r="R162" s="154">
        <v>0.29431741120065136</v>
      </c>
      <c r="S162" s="154">
        <v>0.24793695013014461</v>
      </c>
      <c r="T162" s="154">
        <v>0.22920206665825157</v>
      </c>
      <c r="U162" s="154">
        <v>0.2312911387249986</v>
      </c>
      <c r="V162" s="154">
        <v>0.22933512280988122</v>
      </c>
      <c r="W162" s="154">
        <v>0.2614857090543653</v>
      </c>
      <c r="X162" s="154">
        <v>0.33093890574044027</v>
      </c>
      <c r="Y162" s="154">
        <v>0.3019538388070202</v>
      </c>
      <c r="Z162" s="154">
        <v>0.28073173328128953</v>
      </c>
      <c r="AA162" s="154">
        <v>0.26448873918792148</v>
      </c>
      <c r="AB162" s="132">
        <f>((O161*O162)+(P161*P162)+(Q161*Q162)+(R161*R162)+(S161*S162)+(T161*T162)+(U161*U162)+(V161*V162)+(W161*W162)+(X161*X162)+(Y161*Y162)+(Z161*Z162)+(AA161*AA162))/SUM(O161:AA161)</f>
        <v>0.27810089968742646</v>
      </c>
      <c r="AC162" s="132" t="s">
        <v>56</v>
      </c>
      <c r="AD162" s="132" t="s">
        <v>56</v>
      </c>
      <c r="AE162" s="132" t="s">
        <v>56</v>
      </c>
      <c r="AF162" s="132" t="s">
        <v>56</v>
      </c>
      <c r="AG162" s="132" t="s">
        <v>56</v>
      </c>
      <c r="AH162" s="132" t="s">
        <v>56</v>
      </c>
      <c r="AI162" s="132" t="s">
        <v>56</v>
      </c>
      <c r="AJ162" s="132" t="s">
        <v>56</v>
      </c>
      <c r="AK162" s="132" t="s">
        <v>56</v>
      </c>
      <c r="AL162" s="132" t="s">
        <v>56</v>
      </c>
      <c r="AM162" s="132" t="s">
        <v>56</v>
      </c>
      <c r="AN162" s="132" t="s">
        <v>56</v>
      </c>
      <c r="AO162" s="133" t="s">
        <v>56</v>
      </c>
    </row>
    <row r="163" spans="1:41" x14ac:dyDescent="0.35">
      <c r="A163" s="172" t="s">
        <v>29</v>
      </c>
      <c r="B163" s="195">
        <v>137086</v>
      </c>
      <c r="C163" s="195">
        <v>120520</v>
      </c>
      <c r="D163" s="174">
        <v>132492</v>
      </c>
      <c r="E163" s="174">
        <v>132883</v>
      </c>
      <c r="F163" s="174">
        <v>140507</v>
      </c>
      <c r="G163" s="174">
        <v>125796</v>
      </c>
      <c r="H163" s="174">
        <v>134863</v>
      </c>
      <c r="I163" s="174">
        <v>128900</v>
      </c>
      <c r="J163" s="174">
        <v>135559</v>
      </c>
      <c r="K163" s="174">
        <v>144932</v>
      </c>
      <c r="L163" s="174">
        <v>135589</v>
      </c>
      <c r="M163" s="174">
        <v>123614</v>
      </c>
      <c r="N163" s="174">
        <f t="shared" si="94"/>
        <v>132728.41666666666</v>
      </c>
      <c r="O163" s="174">
        <v>141209</v>
      </c>
      <c r="P163" s="174">
        <v>143501</v>
      </c>
      <c r="Q163" s="174">
        <v>145241</v>
      </c>
      <c r="R163" s="174">
        <v>157570</v>
      </c>
      <c r="S163" s="174">
        <v>150802</v>
      </c>
      <c r="T163" s="174">
        <v>141740</v>
      </c>
      <c r="U163" s="174">
        <v>154618</v>
      </c>
      <c r="V163" s="174">
        <v>156000</v>
      </c>
      <c r="W163" s="174">
        <v>156805</v>
      </c>
      <c r="X163" s="174">
        <v>153324</v>
      </c>
      <c r="Y163" s="174">
        <v>165915</v>
      </c>
      <c r="Z163" s="174">
        <v>156568</v>
      </c>
      <c r="AA163" s="174">
        <v>185152</v>
      </c>
      <c r="AB163" s="176">
        <f t="shared" si="95"/>
        <v>154495.76923076922</v>
      </c>
      <c r="AC163" s="132">
        <f>(O163-D163)/D163</f>
        <v>6.5792651631796636E-2</v>
      </c>
      <c r="AD163" s="132">
        <f t="shared" si="97"/>
        <v>7.99048787279035E-2</v>
      </c>
      <c r="AE163" s="132">
        <f t="shared" si="98"/>
        <v>3.3692271559424086E-2</v>
      </c>
      <c r="AF163" s="132">
        <f t="shared" si="99"/>
        <v>0.25258354796654903</v>
      </c>
      <c r="AG163" s="132">
        <f t="shared" si="100"/>
        <v>0.11818660418350474</v>
      </c>
      <c r="AH163" s="132">
        <f t="shared" si="101"/>
        <v>9.9612102404965083E-2</v>
      </c>
      <c r="AI163" s="132">
        <f t="shared" si="102"/>
        <v>0.14059560781652269</v>
      </c>
      <c r="AJ163" s="132">
        <f t="shared" si="103"/>
        <v>7.6366847901084653E-2</v>
      </c>
      <c r="AK163" s="132">
        <f t="shared" ref="AK163" si="106">(W163-L163)/L163</f>
        <v>0.15647287021808554</v>
      </c>
      <c r="AL163" s="132">
        <f t="shared" ref="AL163" si="107">(X163-M163)/M163</f>
        <v>0.24034494474735871</v>
      </c>
      <c r="AM163" s="132">
        <f>(Y163-B163)/B163</f>
        <v>0.21029864464642634</v>
      </c>
      <c r="AN163" s="132">
        <f>(Z163-C163)/C163</f>
        <v>0.29910388317291736</v>
      </c>
      <c r="AO163" s="133">
        <f>(AA163-D163)/D163</f>
        <v>0.39745795972587022</v>
      </c>
    </row>
    <row r="164" spans="1:41" x14ac:dyDescent="0.35">
      <c r="A164" s="172" t="s">
        <v>42</v>
      </c>
      <c r="B164" s="275">
        <v>4.4395488963132633E-2</v>
      </c>
      <c r="C164" s="275">
        <v>5.050614005974112E-2</v>
      </c>
      <c r="D164" s="154">
        <v>5.0667210095703893E-2</v>
      </c>
      <c r="E164" s="154">
        <v>5.0947073741562127E-2</v>
      </c>
      <c r="F164" s="154">
        <v>5.1947589799796454E-2</v>
      </c>
      <c r="G164" s="154">
        <v>5.6591624534961367E-2</v>
      </c>
      <c r="H164" s="154">
        <v>5.5827024461861295E-2</v>
      </c>
      <c r="I164" s="154">
        <v>5.9441427463149732E-2</v>
      </c>
      <c r="J164" s="154">
        <v>4.6378329730965853E-2</v>
      </c>
      <c r="K164" s="154">
        <v>4.3937846714321202E-2</v>
      </c>
      <c r="L164" s="154">
        <v>5.1095590350249652E-2</v>
      </c>
      <c r="M164" s="154">
        <v>5.4993770932095072E-2</v>
      </c>
      <c r="N164" s="154">
        <f>((B163*B164)+(C163*C164)+(D163*D164)+(E163*E164)+(F163*F164)+(G163*G164)+(H163*H164)+(I163*I164)+(J163*J164)+(K163*K164)+(L163*L164)+(M163*M164))/SUM(B163:M163)</f>
        <v>5.1261316183861656E-2</v>
      </c>
      <c r="O164" s="132">
        <v>0.16044303125154913</v>
      </c>
      <c r="P164" s="132">
        <v>0.49555055365467837</v>
      </c>
      <c r="Q164" s="132">
        <v>0.45685446946798769</v>
      </c>
      <c r="R164" s="132">
        <v>0.36321634828964905</v>
      </c>
      <c r="S164" s="132">
        <v>0.31242291216296864</v>
      </c>
      <c r="T164" s="132">
        <v>0.29000987724001692</v>
      </c>
      <c r="U164" s="132">
        <v>0.2861827212873016</v>
      </c>
      <c r="V164" s="132">
        <v>0.2869551282051282</v>
      </c>
      <c r="W164" s="132">
        <v>0.3104939255763528</v>
      </c>
      <c r="X164" s="132">
        <v>0.381192768255459</v>
      </c>
      <c r="Y164" s="132">
        <v>0.3617936895398246</v>
      </c>
      <c r="Z164" s="132">
        <v>0.34841091410760822</v>
      </c>
      <c r="AA164" s="132">
        <v>0.32353957829243002</v>
      </c>
      <c r="AB164" s="132">
        <f>((O163*O164)+(P163*P164)+(Q163*Q164)+(R163*R164)+(S163*S164)+(T163*T164)+(U163*U164)+(V163*V164)+(W163*W164)+(X163*X164)+(Y163*Y164)+(Z163*Z164)+(AA163*AA164))/SUM(O163:AA163)</f>
        <v>0.3366793713544558</v>
      </c>
      <c r="AC164" s="132" t="s">
        <v>56</v>
      </c>
      <c r="AD164" s="132" t="s">
        <v>56</v>
      </c>
      <c r="AE164" s="132" t="s">
        <v>56</v>
      </c>
      <c r="AF164" s="132" t="s">
        <v>56</v>
      </c>
      <c r="AG164" s="132" t="s">
        <v>56</v>
      </c>
      <c r="AH164" s="132" t="s">
        <v>56</v>
      </c>
      <c r="AI164" s="132" t="s">
        <v>56</v>
      </c>
      <c r="AJ164" s="132" t="s">
        <v>56</v>
      </c>
      <c r="AK164" s="132" t="s">
        <v>56</v>
      </c>
      <c r="AL164" s="132" t="s">
        <v>56</v>
      </c>
      <c r="AM164" s="132" t="s">
        <v>56</v>
      </c>
      <c r="AN164" s="132" t="s">
        <v>56</v>
      </c>
      <c r="AO164" s="133" t="s">
        <v>56</v>
      </c>
    </row>
    <row r="165" spans="1:41" x14ac:dyDescent="0.35">
      <c r="A165" s="249" t="s">
        <v>31</v>
      </c>
      <c r="B165" s="262">
        <v>172240</v>
      </c>
      <c r="C165" s="262">
        <v>152166</v>
      </c>
      <c r="D165" s="251">
        <v>170863</v>
      </c>
      <c r="E165" s="251">
        <v>171688</v>
      </c>
      <c r="F165" s="251">
        <v>178573</v>
      </c>
      <c r="G165" s="251">
        <v>165762</v>
      </c>
      <c r="H165" s="251">
        <v>170840</v>
      </c>
      <c r="I165" s="251">
        <v>161253</v>
      </c>
      <c r="J165" s="251">
        <v>169023</v>
      </c>
      <c r="K165" s="251">
        <v>202141</v>
      </c>
      <c r="L165" s="251">
        <v>182881</v>
      </c>
      <c r="M165" s="251">
        <v>158431</v>
      </c>
      <c r="N165" s="251">
        <f t="shared" si="94"/>
        <v>171321.75</v>
      </c>
      <c r="O165" s="251">
        <v>161673</v>
      </c>
      <c r="P165" s="251">
        <v>95845</v>
      </c>
      <c r="Q165" s="251">
        <v>109216</v>
      </c>
      <c r="R165" s="251">
        <v>136621</v>
      </c>
      <c r="S165" s="251">
        <v>144599</v>
      </c>
      <c r="T165" s="251">
        <v>138464</v>
      </c>
      <c r="U165" s="251">
        <v>145511</v>
      </c>
      <c r="V165" s="251">
        <v>178488</v>
      </c>
      <c r="W165" s="251">
        <v>158605</v>
      </c>
      <c r="X165" s="251">
        <v>135098</v>
      </c>
      <c r="Y165" s="251">
        <v>141444</v>
      </c>
      <c r="Z165" s="251">
        <v>136454</v>
      </c>
      <c r="AA165" s="251">
        <v>162117</v>
      </c>
      <c r="AB165" s="252">
        <f t="shared" si="95"/>
        <v>141856.53846153847</v>
      </c>
      <c r="AC165" s="179">
        <f>(O165-D165)/D165</f>
        <v>-5.3785781591099299E-2</v>
      </c>
      <c r="AD165" s="179">
        <f t="shared" si="97"/>
        <v>-0.44174898653371231</v>
      </c>
      <c r="AE165" s="179">
        <f t="shared" si="98"/>
        <v>-0.38839578211711739</v>
      </c>
      <c r="AF165" s="179">
        <f t="shared" si="99"/>
        <v>-0.17580024372292805</v>
      </c>
      <c r="AG165" s="179">
        <f t="shared" si="100"/>
        <v>-0.15359985951767735</v>
      </c>
      <c r="AH165" s="179">
        <f t="shared" si="101"/>
        <v>-0.14132450248987616</v>
      </c>
      <c r="AI165" s="179">
        <f t="shared" si="102"/>
        <v>-0.13910532886056928</v>
      </c>
      <c r="AJ165" s="179">
        <f t="shared" si="103"/>
        <v>-0.11701238244591647</v>
      </c>
      <c r="AK165" s="179">
        <f t="shared" ref="AK165" si="108">(W165-L165)/L165</f>
        <v>-0.13274205630984082</v>
      </c>
      <c r="AL165" s="179">
        <f t="shared" ref="AL165" si="109">(X165-M165)/M165</f>
        <v>-0.14727547007845687</v>
      </c>
      <c r="AM165" s="179">
        <f>(Y165-B165)/B165</f>
        <v>-0.17879702740362285</v>
      </c>
      <c r="AN165" s="179">
        <f>(Z165-C165)/C165</f>
        <v>-0.10325565500834614</v>
      </c>
      <c r="AO165" s="253">
        <f>(AA165-D165)/D165</f>
        <v>-5.118720846526164E-2</v>
      </c>
    </row>
    <row r="166" spans="1:41" ht="17.25" customHeight="1" x14ac:dyDescent="0.35">
      <c r="A166" s="59" t="s">
        <v>32</v>
      </c>
      <c r="B166" s="59"/>
      <c r="C166" s="59"/>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row>
    <row r="167" spans="1:41" ht="12" customHeight="1" x14ac:dyDescent="0.35">
      <c r="A167" s="89" t="s">
        <v>38</v>
      </c>
      <c r="B167" s="89"/>
      <c r="C167" s="89"/>
      <c r="D167" s="30"/>
      <c r="E167" s="30"/>
      <c r="F167" s="30"/>
      <c r="G167" s="30"/>
      <c r="H167" s="30"/>
      <c r="I167" s="30"/>
      <c r="J167" s="30"/>
      <c r="K167" s="30"/>
      <c r="L167" s="30"/>
      <c r="M167" s="30"/>
      <c r="N167" s="64"/>
      <c r="O167" s="30"/>
      <c r="P167" s="30"/>
      <c r="Q167" s="30"/>
      <c r="R167" s="30"/>
      <c r="S167" s="30"/>
      <c r="T167" s="30"/>
      <c r="U167" s="30"/>
      <c r="V167" s="30"/>
      <c r="W167" s="30"/>
      <c r="X167" s="30"/>
      <c r="Y167" s="30"/>
      <c r="Z167" s="30"/>
      <c r="AA167" s="30"/>
      <c r="AB167" s="30"/>
      <c r="AC167" s="30"/>
      <c r="AD167" s="30"/>
      <c r="AE167" s="64"/>
      <c r="AF167" s="170"/>
      <c r="AG167" s="170"/>
      <c r="AH167" s="170"/>
      <c r="AI167" s="170"/>
      <c r="AJ167" s="170"/>
      <c r="AK167" s="170"/>
      <c r="AL167" s="170"/>
      <c r="AM167" s="170"/>
      <c r="AN167" s="170"/>
      <c r="AO167" s="170"/>
    </row>
    <row r="168" spans="1:41" ht="12" customHeight="1" x14ac:dyDescent="0.35">
      <c r="A168" s="89" t="s">
        <v>33</v>
      </c>
      <c r="B168" s="89"/>
      <c r="C168" s="89"/>
      <c r="D168" s="30"/>
      <c r="E168" s="30"/>
      <c r="F168" s="30"/>
      <c r="G168" s="30"/>
      <c r="H168" s="30"/>
      <c r="I168" s="30"/>
      <c r="J168" s="30"/>
      <c r="K168" s="30"/>
      <c r="L168" s="30"/>
      <c r="M168" s="30"/>
      <c r="N168" s="64"/>
      <c r="O168" s="30"/>
      <c r="P168" s="30"/>
      <c r="Q168" s="30"/>
      <c r="R168" s="30"/>
      <c r="S168" s="30"/>
      <c r="T168" s="30"/>
      <c r="U168" s="30"/>
      <c r="V168" s="30"/>
      <c r="W168" s="30"/>
      <c r="X168" s="30"/>
      <c r="Y168" s="30"/>
      <c r="Z168" s="30"/>
      <c r="AA168" s="30"/>
      <c r="AB168" s="30"/>
      <c r="AC168" s="30"/>
      <c r="AD168" s="30"/>
      <c r="AE168" s="64"/>
      <c r="AF168" s="170"/>
      <c r="AG168" s="170"/>
      <c r="AH168" s="170"/>
      <c r="AI168" s="170"/>
      <c r="AJ168" s="170"/>
      <c r="AK168" s="170"/>
      <c r="AL168" s="170"/>
      <c r="AM168" s="170"/>
      <c r="AN168" s="170"/>
      <c r="AO168" s="170"/>
    </row>
    <row r="169" spans="1:41" ht="12" customHeight="1" x14ac:dyDescent="0.35">
      <c r="A169" s="104" t="s">
        <v>51</v>
      </c>
      <c r="B169" s="89"/>
      <c r="C169" s="89"/>
      <c r="D169" s="30"/>
      <c r="E169" s="30"/>
      <c r="F169" s="30"/>
      <c r="G169" s="30"/>
      <c r="H169" s="30"/>
      <c r="I169" s="30"/>
      <c r="J169" s="30"/>
      <c r="K169" s="30"/>
      <c r="L169" s="30"/>
      <c r="M169" s="30"/>
      <c r="N169" s="64"/>
      <c r="O169" s="30"/>
      <c r="P169" s="30"/>
      <c r="Q169" s="30"/>
      <c r="R169" s="30"/>
      <c r="S169" s="30"/>
      <c r="T169" s="30"/>
      <c r="U169" s="30"/>
      <c r="V169" s="30"/>
      <c r="W169" s="30"/>
      <c r="X169" s="30"/>
      <c r="Y169" s="30"/>
      <c r="Z169" s="30"/>
      <c r="AA169" s="30"/>
      <c r="AB169" s="30"/>
      <c r="AC169" s="30"/>
      <c r="AD169" s="30"/>
      <c r="AE169" s="64"/>
      <c r="AF169" s="170"/>
      <c r="AG169" s="170"/>
      <c r="AH169" s="170"/>
      <c r="AI169" s="170"/>
      <c r="AJ169" s="170"/>
      <c r="AK169" s="170"/>
      <c r="AL169" s="170"/>
      <c r="AM169" s="170"/>
      <c r="AN169" s="170"/>
      <c r="AO169" s="170"/>
    </row>
    <row r="170" spans="1:41" ht="12" customHeight="1" x14ac:dyDescent="0.35">
      <c r="A170" s="285" t="s">
        <v>136</v>
      </c>
      <c r="B170" s="285"/>
      <c r="C170" s="285"/>
      <c r="D170" s="285"/>
      <c r="E170" s="30"/>
      <c r="F170" s="30"/>
      <c r="G170" s="30"/>
      <c r="H170" s="30"/>
      <c r="I170" s="30"/>
      <c r="J170" s="30"/>
      <c r="K170" s="30"/>
      <c r="L170" s="30"/>
      <c r="M170" s="30"/>
      <c r="N170" s="64"/>
      <c r="O170" s="30"/>
      <c r="P170" s="30"/>
      <c r="Q170" s="30"/>
      <c r="R170" s="30"/>
      <c r="S170" s="30"/>
      <c r="T170" s="30"/>
      <c r="U170" s="30"/>
      <c r="V170" s="30"/>
      <c r="W170" s="30"/>
      <c r="X170" s="30"/>
      <c r="Y170" s="30"/>
      <c r="Z170" s="30"/>
      <c r="AA170" s="30"/>
      <c r="AB170" s="30"/>
      <c r="AC170" s="30"/>
      <c r="AD170" s="30"/>
      <c r="AE170" s="64"/>
      <c r="AF170" s="170"/>
      <c r="AG170" s="170"/>
      <c r="AH170" s="170"/>
      <c r="AI170" s="170"/>
      <c r="AJ170" s="170"/>
      <c r="AK170" s="170"/>
      <c r="AL170" s="170"/>
      <c r="AM170" s="170"/>
      <c r="AN170" s="170"/>
      <c r="AO170" s="170"/>
    </row>
    <row r="171" spans="1:41" ht="12" customHeight="1" x14ac:dyDescent="0.35">
      <c r="A171" s="180" t="s">
        <v>57</v>
      </c>
      <c r="B171" s="181"/>
      <c r="C171" s="181"/>
      <c r="D171" s="181"/>
      <c r="E171" s="181"/>
      <c r="F171" s="181"/>
      <c r="G171" s="181"/>
      <c r="H171" s="182"/>
      <c r="I171" s="182"/>
      <c r="J171" s="182"/>
      <c r="K171" s="182"/>
      <c r="L171" s="182"/>
      <c r="M171" s="182"/>
      <c r="N171" s="63"/>
      <c r="O171" s="182"/>
      <c r="P171" s="182"/>
      <c r="Q171" s="182"/>
      <c r="R171" s="182"/>
      <c r="S171" s="182"/>
      <c r="T171" s="182"/>
      <c r="U171" s="182"/>
      <c r="V171" s="182"/>
      <c r="W171" s="182"/>
      <c r="X171" s="182"/>
      <c r="Y171" s="182"/>
      <c r="Z171" s="182"/>
      <c r="AA171" s="182"/>
      <c r="AB171" s="182"/>
      <c r="AC171" s="182"/>
      <c r="AD171" s="182"/>
      <c r="AE171" s="64"/>
      <c r="AF171" s="183"/>
      <c r="AG171" s="183"/>
      <c r="AH171" s="183"/>
      <c r="AI171" s="183"/>
      <c r="AJ171" s="183"/>
      <c r="AK171" s="183"/>
      <c r="AL171" s="183"/>
      <c r="AM171" s="183"/>
      <c r="AN171" s="183"/>
      <c r="AO171" s="183"/>
    </row>
    <row r="172" spans="1:41" ht="12" customHeight="1" x14ac:dyDescent="0.35">
      <c r="A172" s="89" t="s">
        <v>242</v>
      </c>
      <c r="B172" s="89"/>
      <c r="C172" s="89"/>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41"/>
      <c r="AL172" s="41"/>
      <c r="AM172" s="41"/>
      <c r="AN172" s="41"/>
      <c r="AO172" s="41"/>
    </row>
    <row r="173" spans="1:41" ht="12" customHeight="1" x14ac:dyDescent="0.35">
      <c r="A173" s="180" t="s">
        <v>55</v>
      </c>
      <c r="B173" s="89"/>
      <c r="C173" s="89"/>
      <c r="D173" s="30"/>
      <c r="E173" s="30"/>
      <c r="F173" s="30"/>
      <c r="G173" s="30"/>
      <c r="H173" s="30"/>
      <c r="I173" s="30"/>
      <c r="J173" s="30"/>
      <c r="K173" s="30"/>
      <c r="L173" s="30"/>
      <c r="M173" s="30"/>
      <c r="N173" s="64"/>
      <c r="O173" s="30"/>
      <c r="P173" s="30"/>
      <c r="Q173" s="30"/>
      <c r="R173" s="30"/>
      <c r="S173" s="30"/>
      <c r="T173" s="30"/>
      <c r="U173" s="30"/>
      <c r="V173" s="30"/>
      <c r="W173" s="30"/>
      <c r="X173" s="30"/>
      <c r="Y173" s="30"/>
      <c r="Z173" s="30"/>
      <c r="AA173" s="30"/>
      <c r="AB173" s="30"/>
      <c r="AC173" s="30"/>
      <c r="AD173" s="30"/>
      <c r="AE173" s="64"/>
      <c r="AF173" s="170"/>
      <c r="AG173" s="170"/>
      <c r="AH173" s="170"/>
      <c r="AI173" s="170"/>
      <c r="AJ173" s="170"/>
      <c r="AK173" s="170"/>
      <c r="AL173" s="170"/>
      <c r="AM173" s="170"/>
      <c r="AN173" s="170"/>
      <c r="AO173" s="170"/>
    </row>
    <row r="174" spans="1:41" ht="12" customHeight="1" x14ac:dyDescent="0.35">
      <c r="A174" s="89" t="s">
        <v>243</v>
      </c>
      <c r="B174" s="89"/>
      <c r="C174" s="89"/>
      <c r="D174" s="30"/>
      <c r="E174" s="30"/>
      <c r="F174" s="30"/>
      <c r="G174" s="30"/>
      <c r="H174" s="30"/>
      <c r="I174" s="30"/>
      <c r="J174" s="30"/>
      <c r="K174" s="30"/>
      <c r="L174" s="30"/>
      <c r="M174" s="30"/>
      <c r="N174" s="63"/>
      <c r="O174" s="30"/>
      <c r="P174" s="30"/>
      <c r="Q174" s="30"/>
      <c r="R174" s="30"/>
      <c r="S174" s="30"/>
      <c r="T174" s="30"/>
      <c r="U174" s="30"/>
      <c r="V174" s="30"/>
      <c r="W174" s="30"/>
      <c r="X174" s="30"/>
      <c r="Y174" s="30"/>
      <c r="Z174" s="30"/>
      <c r="AA174" s="30"/>
      <c r="AB174" s="30"/>
      <c r="AC174" s="30"/>
      <c r="AD174" s="30"/>
      <c r="AE174" s="64"/>
      <c r="AF174" s="31"/>
      <c r="AG174" s="31"/>
      <c r="AH174" s="31"/>
      <c r="AI174" s="31"/>
      <c r="AJ174" s="31"/>
      <c r="AK174" s="31"/>
      <c r="AL174" s="31"/>
      <c r="AM174" s="31"/>
      <c r="AN174" s="31"/>
      <c r="AO174" s="31"/>
    </row>
    <row r="175" spans="1:41" ht="12" customHeight="1" x14ac:dyDescent="0.35">
      <c r="A175" s="59" t="s">
        <v>35</v>
      </c>
      <c r="B175" s="89"/>
      <c r="C175" s="89"/>
      <c r="D175" s="30"/>
      <c r="E175" s="30"/>
      <c r="F175" s="30"/>
      <c r="G175" s="30"/>
      <c r="H175" s="30"/>
      <c r="I175" s="30"/>
      <c r="J175" s="30"/>
      <c r="K175" s="30"/>
      <c r="L175" s="30"/>
      <c r="M175" s="30"/>
      <c r="N175" s="63"/>
      <c r="O175" s="30"/>
      <c r="P175" s="30"/>
      <c r="Q175" s="30"/>
      <c r="R175" s="30"/>
      <c r="S175" s="30"/>
      <c r="T175" s="30"/>
      <c r="U175" s="30"/>
      <c r="V175" s="30"/>
      <c r="W175" s="30"/>
      <c r="X175" s="30"/>
      <c r="Y175" s="30"/>
      <c r="Z175" s="30"/>
      <c r="AA175" s="30"/>
      <c r="AB175" s="30"/>
      <c r="AC175" s="30"/>
      <c r="AD175" s="30"/>
      <c r="AE175" s="64"/>
      <c r="AF175" s="31"/>
      <c r="AG175" s="31"/>
      <c r="AH175" s="31"/>
      <c r="AI175" s="31"/>
      <c r="AJ175" s="31"/>
      <c r="AK175" s="31"/>
      <c r="AL175" s="31"/>
      <c r="AM175" s="31"/>
      <c r="AN175" s="31"/>
      <c r="AO175" s="31"/>
    </row>
    <row r="176" spans="1:41" ht="30" customHeight="1" x14ac:dyDescent="0.35">
      <c r="A176" s="66" t="s">
        <v>244</v>
      </c>
      <c r="B176" s="89"/>
      <c r="C176" s="89"/>
      <c r="D176" s="30"/>
      <c r="E176" s="30"/>
      <c r="F176" s="30"/>
      <c r="G176" s="30"/>
      <c r="H176" s="30"/>
      <c r="I176" s="30"/>
      <c r="J176" s="30"/>
      <c r="K176" s="30"/>
      <c r="L176" s="30"/>
      <c r="M176" s="30"/>
      <c r="N176" s="63"/>
      <c r="O176" s="30"/>
      <c r="P176" s="30"/>
      <c r="Q176" s="30"/>
      <c r="R176" s="30"/>
      <c r="S176" s="30"/>
      <c r="T176" s="30"/>
      <c r="U176" s="30"/>
      <c r="V176" s="30"/>
      <c r="W176" s="30"/>
      <c r="X176" s="30"/>
      <c r="Y176" s="30"/>
      <c r="Z176" s="30"/>
      <c r="AA176" s="30"/>
      <c r="AB176" s="30"/>
      <c r="AC176" s="30"/>
      <c r="AD176" s="30"/>
      <c r="AE176" s="64"/>
      <c r="AF176" s="31"/>
      <c r="AG176" s="31"/>
      <c r="AH176" s="31"/>
      <c r="AI176" s="31"/>
      <c r="AJ176" s="31"/>
      <c r="AK176" s="31"/>
      <c r="AL176" s="31"/>
      <c r="AM176" s="31"/>
      <c r="AN176" s="31"/>
      <c r="AO176" s="31"/>
    </row>
    <row r="177" spans="1:41" ht="20.25" customHeight="1" x14ac:dyDescent="0.35">
      <c r="A177" s="186" t="s">
        <v>231</v>
      </c>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171"/>
      <c r="AJ177" s="171"/>
      <c r="AK177" s="171"/>
      <c r="AL177" s="171"/>
      <c r="AM177" s="171"/>
      <c r="AN177" s="171"/>
      <c r="AO177" s="171"/>
    </row>
    <row r="178" spans="1:41" x14ac:dyDescent="0.35">
      <c r="A178" s="187"/>
      <c r="B178" s="291" t="s">
        <v>53</v>
      </c>
      <c r="C178" s="291"/>
      <c r="D178" s="291"/>
      <c r="E178" s="291"/>
      <c r="F178" s="291"/>
      <c r="G178" s="291"/>
      <c r="H178" s="291"/>
      <c r="I178" s="291"/>
      <c r="J178" s="291"/>
      <c r="K178" s="291"/>
      <c r="L178" s="291"/>
      <c r="M178" s="291"/>
      <c r="N178" s="292"/>
      <c r="O178" s="293" t="s">
        <v>54</v>
      </c>
      <c r="P178" s="291"/>
      <c r="Q178" s="291"/>
      <c r="R178" s="291"/>
      <c r="S178" s="291"/>
      <c r="T178" s="291"/>
      <c r="U178" s="291"/>
      <c r="V178" s="291"/>
      <c r="W178" s="291"/>
      <c r="X178" s="291"/>
      <c r="Y178" s="291"/>
      <c r="Z178" s="291"/>
      <c r="AA178" s="291"/>
      <c r="AB178" s="292"/>
      <c r="AC178" s="293" t="s">
        <v>60</v>
      </c>
      <c r="AD178" s="291"/>
      <c r="AE178" s="291"/>
      <c r="AF178" s="291"/>
      <c r="AG178" s="291"/>
      <c r="AH178" s="291"/>
      <c r="AI178" s="291"/>
      <c r="AJ178" s="291"/>
      <c r="AK178" s="291"/>
      <c r="AL178" s="291"/>
      <c r="AM178" s="291"/>
      <c r="AN178" s="291"/>
      <c r="AO178" s="292"/>
    </row>
    <row r="179" spans="1:41" ht="44.15" customHeight="1" x14ac:dyDescent="0.35">
      <c r="A179" s="147" t="s">
        <v>28</v>
      </c>
      <c r="B179" s="55" t="s">
        <v>157</v>
      </c>
      <c r="C179" s="55" t="s">
        <v>158</v>
      </c>
      <c r="D179" s="55" t="s">
        <v>159</v>
      </c>
      <c r="E179" s="55" t="s">
        <v>160</v>
      </c>
      <c r="F179" s="55" t="s">
        <v>161</v>
      </c>
      <c r="G179" s="55" t="s">
        <v>162</v>
      </c>
      <c r="H179" s="55" t="s">
        <v>163</v>
      </c>
      <c r="I179" s="55" t="s">
        <v>164</v>
      </c>
      <c r="J179" s="55" t="s">
        <v>165</v>
      </c>
      <c r="K179" s="55" t="s">
        <v>166</v>
      </c>
      <c r="L179" s="55" t="s">
        <v>167</v>
      </c>
      <c r="M179" s="55" t="s">
        <v>168</v>
      </c>
      <c r="N179" s="55" t="s">
        <v>153</v>
      </c>
      <c r="O179" s="55" t="s">
        <v>169</v>
      </c>
      <c r="P179" s="55" t="s">
        <v>170</v>
      </c>
      <c r="Q179" s="55" t="s">
        <v>171</v>
      </c>
      <c r="R179" s="55" t="s">
        <v>172</v>
      </c>
      <c r="S179" s="55" t="s">
        <v>173</v>
      </c>
      <c r="T179" s="55" t="s">
        <v>174</v>
      </c>
      <c r="U179" s="55" t="s">
        <v>175</v>
      </c>
      <c r="V179" s="55" t="s">
        <v>176</v>
      </c>
      <c r="W179" s="55" t="s">
        <v>177</v>
      </c>
      <c r="X179" s="55" t="s">
        <v>178</v>
      </c>
      <c r="Y179" s="55" t="s">
        <v>179</v>
      </c>
      <c r="Z179" s="55" t="s">
        <v>180</v>
      </c>
      <c r="AA179" s="55" t="s">
        <v>181</v>
      </c>
      <c r="AB179" s="55" t="s">
        <v>154</v>
      </c>
      <c r="AC179" s="55" t="s">
        <v>61</v>
      </c>
      <c r="AD179" s="55" t="s">
        <v>62</v>
      </c>
      <c r="AE179" s="55" t="s">
        <v>63</v>
      </c>
      <c r="AF179" s="55" t="s">
        <v>64</v>
      </c>
      <c r="AG179" s="55" t="s">
        <v>65</v>
      </c>
      <c r="AH179" s="55" t="s">
        <v>66</v>
      </c>
      <c r="AI179" s="55" t="s">
        <v>67</v>
      </c>
      <c r="AJ179" s="55" t="s">
        <v>68</v>
      </c>
      <c r="AK179" s="55" t="s">
        <v>69</v>
      </c>
      <c r="AL179" s="55" t="s">
        <v>70</v>
      </c>
      <c r="AM179" s="55" t="s">
        <v>71</v>
      </c>
      <c r="AN179" s="55" t="s">
        <v>72</v>
      </c>
      <c r="AO179" s="55" t="s">
        <v>73</v>
      </c>
    </row>
    <row r="180" spans="1:41" x14ac:dyDescent="0.35">
      <c r="A180" s="172" t="s">
        <v>40</v>
      </c>
      <c r="B180" s="195">
        <v>506879</v>
      </c>
      <c r="C180" s="195">
        <v>418235</v>
      </c>
      <c r="D180" s="174">
        <v>484235</v>
      </c>
      <c r="E180" s="174">
        <v>507950</v>
      </c>
      <c r="F180" s="174">
        <v>537672</v>
      </c>
      <c r="G180" s="174">
        <v>494026</v>
      </c>
      <c r="H180" s="174">
        <v>517805</v>
      </c>
      <c r="I180" s="174">
        <v>496202</v>
      </c>
      <c r="J180" s="174">
        <v>503683</v>
      </c>
      <c r="K180" s="174">
        <v>544680</v>
      </c>
      <c r="L180" s="174">
        <v>484557</v>
      </c>
      <c r="M180" s="174">
        <v>475784</v>
      </c>
      <c r="N180" s="174">
        <f t="shared" ref="N180:N184" si="110">SUM(B180:M180)/12</f>
        <v>497642.33333333331</v>
      </c>
      <c r="O180" s="174">
        <v>444302</v>
      </c>
      <c r="P180" s="174">
        <v>361783</v>
      </c>
      <c r="Q180" s="174">
        <v>411250</v>
      </c>
      <c r="R180" s="174">
        <v>484596</v>
      </c>
      <c r="S180" s="174">
        <v>492389</v>
      </c>
      <c r="T180" s="174">
        <v>472429</v>
      </c>
      <c r="U180" s="174">
        <v>509612</v>
      </c>
      <c r="V180" s="174">
        <v>511831</v>
      </c>
      <c r="W180" s="174">
        <v>474147</v>
      </c>
      <c r="X180" s="174">
        <v>458936</v>
      </c>
      <c r="Y180" s="174">
        <v>480251</v>
      </c>
      <c r="Z180" s="174">
        <v>447840</v>
      </c>
      <c r="AA180" s="174">
        <v>545874</v>
      </c>
      <c r="AB180" s="176">
        <f t="shared" ref="AB180:AB184" si="111">SUM(O180:AA180)/13</f>
        <v>468864.61538461538</v>
      </c>
      <c r="AC180" s="132">
        <f t="shared" ref="AC180:AC184" si="112">(O180-D180)/D180</f>
        <v>-8.2466157960494391E-2</v>
      </c>
      <c r="AD180" s="132">
        <f t="shared" ref="AD180:AD184" si="113">(P180-E180)/E180</f>
        <v>-0.28775863766118714</v>
      </c>
      <c r="AE180" s="132">
        <f t="shared" ref="AE180:AE184" si="114">(Q180-F180)/F180</f>
        <v>-0.23512847981669122</v>
      </c>
      <c r="AF180" s="132">
        <f t="shared" ref="AF180:AF184" si="115">(R180-G180)/G180</f>
        <v>-1.9088064190953512E-2</v>
      </c>
      <c r="AG180" s="132">
        <f t="shared" ref="AG180:AG184" si="116">(S180-H180)/H180</f>
        <v>-4.9084114676374309E-2</v>
      </c>
      <c r="AH180" s="132">
        <f t="shared" ref="AH180:AH184" si="117">(T180-I180)/I180</f>
        <v>-4.7909923781040788E-2</v>
      </c>
      <c r="AI180" s="132">
        <f t="shared" ref="AI180:AI184" si="118">(U180-J180)/J180</f>
        <v>1.1771292658279116E-2</v>
      </c>
      <c r="AJ180" s="132">
        <f t="shared" ref="AJ180:AJ184" si="119">(V180-K180)/K180</f>
        <v>-6.0308805170008077E-2</v>
      </c>
      <c r="AK180" s="132">
        <f t="shared" ref="AK180" si="120">(W180-L180)/L180</f>
        <v>-2.1483540636086158E-2</v>
      </c>
      <c r="AL180" s="132">
        <f t="shared" ref="AL180" si="121">(X180-M180)/M180</f>
        <v>-3.5411026852521316E-2</v>
      </c>
      <c r="AM180" s="132">
        <f>(Y180-B180)/B180</f>
        <v>-5.2533247579797153E-2</v>
      </c>
      <c r="AN180" s="132">
        <f>(Z180-C180)/C180</f>
        <v>7.0785563140339763E-2</v>
      </c>
      <c r="AO180" s="132">
        <f>(AA180-D180)/D180</f>
        <v>0.12729150102739373</v>
      </c>
    </row>
    <row r="181" spans="1:41" x14ac:dyDescent="0.35">
      <c r="A181" s="172" t="s">
        <v>41</v>
      </c>
      <c r="B181" s="275">
        <v>5.0473584425474324E-2</v>
      </c>
      <c r="C181" s="275">
        <v>4.9945604743744543E-2</v>
      </c>
      <c r="D181" s="154">
        <v>5.0275176309023513E-2</v>
      </c>
      <c r="E181" s="154">
        <v>4.8622895954326215E-2</v>
      </c>
      <c r="F181" s="154">
        <v>4.8689535627668916E-2</v>
      </c>
      <c r="G181" s="154">
        <v>4.9467032099525125E-2</v>
      </c>
      <c r="H181" s="154">
        <v>5.2625988547812398E-2</v>
      </c>
      <c r="I181" s="154">
        <v>5.1612045094538109E-2</v>
      </c>
      <c r="J181" s="154">
        <v>5.0718408205160784E-2</v>
      </c>
      <c r="K181" s="154">
        <v>5.1960784313725493E-2</v>
      </c>
      <c r="L181" s="154">
        <v>5.3240382452425621E-2</v>
      </c>
      <c r="M181" s="154">
        <v>5.5008154961074772E-2</v>
      </c>
      <c r="N181" s="154">
        <f>((B180*B181)+(C180*C181)+(D180*D181)+(E180*E181)+(F180*F181)+(G180*G181)+(H180*H181)+(I180*I181)+(J180*J181)+(K180*K181)+(L180*L181)+(M180*M181))/SUM(B180:M180)</f>
        <v>5.1042515809547287E-2</v>
      </c>
      <c r="O181" s="154">
        <v>0.15653767032333862</v>
      </c>
      <c r="P181" s="154">
        <v>0.44802270974589742</v>
      </c>
      <c r="Q181" s="154">
        <v>0.36871975683890579</v>
      </c>
      <c r="R181" s="154">
        <v>0.29455876647764323</v>
      </c>
      <c r="S181" s="154">
        <v>0.24958721661125655</v>
      </c>
      <c r="T181" s="154">
        <v>0.22317215920275851</v>
      </c>
      <c r="U181" s="154">
        <v>0.22579334866525905</v>
      </c>
      <c r="V181" s="154">
        <v>0.22445885458286036</v>
      </c>
      <c r="W181" s="154">
        <v>0.25744336671960383</v>
      </c>
      <c r="X181" s="154">
        <v>0.31259042655185038</v>
      </c>
      <c r="Y181" s="154">
        <v>0.2917703450903798</v>
      </c>
      <c r="Z181" s="154">
        <v>0.27374955341193286</v>
      </c>
      <c r="AA181" s="154">
        <v>0.2555901178660277</v>
      </c>
      <c r="AB181" s="132">
        <f>((O180*O181)+(P180*P181)+(Q180*Q181)+(R180*R181)+(S180*S181)+(T180*T181)+(U180*U181)+(V180*V181)+(W180*W181)+(X180*X181)+(Y180*Y181)+(Z180*Z181)+(AA180*AA181))/SUM(O180:AA180)</f>
        <v>0.27104068092478723</v>
      </c>
      <c r="AC181" s="132" t="s">
        <v>56</v>
      </c>
      <c r="AD181" s="132" t="s">
        <v>56</v>
      </c>
      <c r="AE181" s="132" t="s">
        <v>56</v>
      </c>
      <c r="AF181" s="132" t="s">
        <v>56</v>
      </c>
      <c r="AG181" s="132" t="s">
        <v>56</v>
      </c>
      <c r="AH181" s="132" t="s">
        <v>56</v>
      </c>
      <c r="AI181" s="132" t="s">
        <v>56</v>
      </c>
      <c r="AJ181" s="132" t="s">
        <v>56</v>
      </c>
      <c r="AK181" s="132" t="s">
        <v>56</v>
      </c>
      <c r="AL181" s="132" t="s">
        <v>56</v>
      </c>
      <c r="AM181" s="132" t="s">
        <v>56</v>
      </c>
      <c r="AN181" s="132" t="s">
        <v>56</v>
      </c>
      <c r="AO181" s="133" t="s">
        <v>56</v>
      </c>
    </row>
    <row r="182" spans="1:41" x14ac:dyDescent="0.35">
      <c r="A182" s="172" t="s">
        <v>29</v>
      </c>
      <c r="B182" s="195">
        <v>59448</v>
      </c>
      <c r="C182" s="195">
        <v>50974</v>
      </c>
      <c r="D182" s="174">
        <v>55185</v>
      </c>
      <c r="E182" s="174">
        <v>59427</v>
      </c>
      <c r="F182" s="174">
        <v>62007</v>
      </c>
      <c r="G182" s="174">
        <v>57583</v>
      </c>
      <c r="H182" s="174">
        <v>61187</v>
      </c>
      <c r="I182" s="174">
        <v>56344</v>
      </c>
      <c r="J182" s="174">
        <v>59262</v>
      </c>
      <c r="K182" s="174">
        <v>64930</v>
      </c>
      <c r="L182" s="174">
        <v>58120</v>
      </c>
      <c r="M182" s="174">
        <v>55532</v>
      </c>
      <c r="N182" s="174">
        <f t="shared" si="110"/>
        <v>58333.25</v>
      </c>
      <c r="O182" s="174">
        <v>57900</v>
      </c>
      <c r="P182" s="174">
        <v>58464</v>
      </c>
      <c r="Q182" s="174">
        <v>61281</v>
      </c>
      <c r="R182" s="174">
        <v>66605</v>
      </c>
      <c r="S182" s="174">
        <v>65158</v>
      </c>
      <c r="T182" s="174">
        <v>61047</v>
      </c>
      <c r="U182" s="174">
        <v>66064</v>
      </c>
      <c r="V182" s="174">
        <v>66731</v>
      </c>
      <c r="W182" s="174">
        <v>61865</v>
      </c>
      <c r="X182" s="174">
        <v>65901</v>
      </c>
      <c r="Y182" s="174">
        <v>68992</v>
      </c>
      <c r="Z182" s="174">
        <v>65470</v>
      </c>
      <c r="AA182" s="174">
        <v>77388</v>
      </c>
      <c r="AB182" s="176">
        <f t="shared" si="111"/>
        <v>64835.846153846156</v>
      </c>
      <c r="AC182" s="132">
        <f t="shared" si="112"/>
        <v>4.9198151671649905E-2</v>
      </c>
      <c r="AD182" s="132">
        <f t="shared" si="113"/>
        <v>-1.6204755414205664E-2</v>
      </c>
      <c r="AE182" s="132">
        <f t="shared" si="114"/>
        <v>-1.1708355508249068E-2</v>
      </c>
      <c r="AF182" s="132">
        <f t="shared" si="115"/>
        <v>0.15667818627025337</v>
      </c>
      <c r="AG182" s="132">
        <f t="shared" si="116"/>
        <v>6.4899406736725118E-2</v>
      </c>
      <c r="AH182" s="132">
        <f t="shared" si="117"/>
        <v>8.3469402243362203E-2</v>
      </c>
      <c r="AI182" s="132">
        <f t="shared" si="118"/>
        <v>0.11477844149708076</v>
      </c>
      <c r="AJ182" s="132">
        <f t="shared" si="119"/>
        <v>2.7737563529955336E-2</v>
      </c>
      <c r="AK182" s="132">
        <f t="shared" ref="AK182" si="122">(W182-L182)/L182</f>
        <v>6.4435650378527179E-2</v>
      </c>
      <c r="AL182" s="132">
        <f t="shared" ref="AL182" si="123">(X182-M182)/M182</f>
        <v>0.18672116977598502</v>
      </c>
      <c r="AM182" s="132">
        <f>(Y182-B182)/B182</f>
        <v>0.16054366841609474</v>
      </c>
      <c r="AN182" s="132">
        <f>(Z182-C182)/C182</f>
        <v>0.28438027229568014</v>
      </c>
      <c r="AO182" s="132">
        <f>(AA182-D182)/D182</f>
        <v>0.40233759173688505</v>
      </c>
    </row>
    <row r="183" spans="1:41" x14ac:dyDescent="0.35">
      <c r="A183" s="172" t="s">
        <v>42</v>
      </c>
      <c r="B183" s="275">
        <v>4.0859238325931906E-2</v>
      </c>
      <c r="C183" s="275">
        <v>4.1589830109467575E-2</v>
      </c>
      <c r="D183" s="154">
        <v>4.4522968197879861E-2</v>
      </c>
      <c r="E183" s="154">
        <v>3.9678933817961531E-2</v>
      </c>
      <c r="F183" s="154">
        <v>4.0301901398229235E-2</v>
      </c>
      <c r="G183" s="154">
        <v>3.8049424309257944E-2</v>
      </c>
      <c r="H183" s="154">
        <v>4.0564172128066421E-2</v>
      </c>
      <c r="I183" s="154">
        <v>4.2347011216811017E-2</v>
      </c>
      <c r="J183" s="154">
        <v>4.1206844183456513E-2</v>
      </c>
      <c r="K183" s="154">
        <v>4.3939627290928693E-2</v>
      </c>
      <c r="L183" s="154">
        <v>4.396077081899518E-2</v>
      </c>
      <c r="M183" s="154">
        <v>4.4676943023842113E-2</v>
      </c>
      <c r="N183" s="154">
        <f>((B182*B183)+(C182*C183)+(D182*D183)+(E182*E183)+(F182*F183)+(G182*G183)+(H182*H183)+(I182*I183)+(J182*J183)+(K182*K183)+(L182*L183)+(M182*M183))/SUM(B182:M182)</f>
        <v>4.1790059700085286E-2</v>
      </c>
      <c r="O183" s="132">
        <v>0.10956822107081174</v>
      </c>
      <c r="P183" s="132">
        <v>0.3215654077723043</v>
      </c>
      <c r="Q183" s="132">
        <v>0.30169220476167163</v>
      </c>
      <c r="R183" s="132">
        <v>0.23474213647624051</v>
      </c>
      <c r="S183" s="132">
        <v>0.18973878879032505</v>
      </c>
      <c r="T183" s="132">
        <v>0.17425917735515259</v>
      </c>
      <c r="U183" s="132">
        <v>0.16821566965366916</v>
      </c>
      <c r="V183" s="132">
        <v>0.1774287812261168</v>
      </c>
      <c r="W183" s="132">
        <v>0.21525903176270914</v>
      </c>
      <c r="X183" s="132">
        <v>0.26145278523846377</v>
      </c>
      <c r="Y183" s="132">
        <v>0.24910134508348794</v>
      </c>
      <c r="Z183" s="132">
        <v>0.23392393462654651</v>
      </c>
      <c r="AA183" s="132">
        <v>0.2182508916111025</v>
      </c>
      <c r="AB183" s="132">
        <f>((O182*O183)+(P182*P183)+(Q182*Q183)+(R182*R183)+(S182*S183)+(T182*T183)+(U182*U183)+(V182*V183)+(W182*W183)+(X182*X183)+(Y182*Y183)+(Z182*Z183)+(AA182*AA183))/SUM(O182:AA182)</f>
        <v>0.21967786101230802</v>
      </c>
      <c r="AC183" s="132" t="s">
        <v>56</v>
      </c>
      <c r="AD183" s="132" t="s">
        <v>56</v>
      </c>
      <c r="AE183" s="132" t="s">
        <v>56</v>
      </c>
      <c r="AF183" s="132" t="s">
        <v>56</v>
      </c>
      <c r="AG183" s="132" t="s">
        <v>56</v>
      </c>
      <c r="AH183" s="132" t="s">
        <v>56</v>
      </c>
      <c r="AI183" s="132" t="s">
        <v>56</v>
      </c>
      <c r="AJ183" s="132" t="s">
        <v>56</v>
      </c>
      <c r="AK183" s="132" t="s">
        <v>56</v>
      </c>
      <c r="AL183" s="132" t="s">
        <v>56</v>
      </c>
      <c r="AM183" s="132" t="s">
        <v>56</v>
      </c>
      <c r="AN183" s="132" t="s">
        <v>56</v>
      </c>
      <c r="AO183" s="133" t="s">
        <v>56</v>
      </c>
    </row>
    <row r="184" spans="1:41" x14ac:dyDescent="0.35">
      <c r="A184" s="249" t="s">
        <v>31</v>
      </c>
      <c r="B184" s="262">
        <v>98883</v>
      </c>
      <c r="C184" s="262">
        <v>83186</v>
      </c>
      <c r="D184" s="251">
        <v>93290</v>
      </c>
      <c r="E184" s="251">
        <v>98175</v>
      </c>
      <c r="F184" s="251">
        <v>103165</v>
      </c>
      <c r="G184" s="251">
        <v>94999</v>
      </c>
      <c r="H184" s="251">
        <v>97532</v>
      </c>
      <c r="I184" s="251">
        <v>92897</v>
      </c>
      <c r="J184" s="251">
        <v>96517</v>
      </c>
      <c r="K184" s="251">
        <v>120811</v>
      </c>
      <c r="L184" s="251">
        <v>101380</v>
      </c>
      <c r="M184" s="251">
        <v>92614</v>
      </c>
      <c r="N184" s="251">
        <f t="shared" si="110"/>
        <v>97787.416666666672</v>
      </c>
      <c r="O184" s="251">
        <v>96456</v>
      </c>
      <c r="P184" s="251">
        <v>81775</v>
      </c>
      <c r="Q184" s="251">
        <v>83767</v>
      </c>
      <c r="R184" s="251">
        <v>88075</v>
      </c>
      <c r="S184" s="251">
        <v>85574</v>
      </c>
      <c r="T184" s="251">
        <v>80750</v>
      </c>
      <c r="U184" s="251">
        <v>84383</v>
      </c>
      <c r="V184" s="251">
        <v>105359</v>
      </c>
      <c r="W184" s="251">
        <v>89308</v>
      </c>
      <c r="X184" s="251">
        <v>87250</v>
      </c>
      <c r="Y184" s="251">
        <v>86728</v>
      </c>
      <c r="Z184" s="251">
        <v>76780</v>
      </c>
      <c r="AA184" s="251">
        <v>87098</v>
      </c>
      <c r="AB184" s="252">
        <f t="shared" si="111"/>
        <v>87177.153846153844</v>
      </c>
      <c r="AC184" s="179">
        <f t="shared" si="112"/>
        <v>3.3937185121663632E-2</v>
      </c>
      <c r="AD184" s="179">
        <f t="shared" si="113"/>
        <v>-0.16704863763687294</v>
      </c>
      <c r="AE184" s="179">
        <f t="shared" si="114"/>
        <v>-0.18802888576552126</v>
      </c>
      <c r="AF184" s="179">
        <f t="shared" si="115"/>
        <v>-7.2884977736607751E-2</v>
      </c>
      <c r="AG184" s="179">
        <f t="shared" si="116"/>
        <v>-0.12260591395644506</v>
      </c>
      <c r="AH184" s="179">
        <f t="shared" si="117"/>
        <v>-0.1307577209167142</v>
      </c>
      <c r="AI184" s="179">
        <f t="shared" si="118"/>
        <v>-0.12571878529171027</v>
      </c>
      <c r="AJ184" s="179">
        <f t="shared" si="119"/>
        <v>-0.12790226055574411</v>
      </c>
      <c r="AK184" s="179">
        <f t="shared" ref="AK184" si="124">(W184-L184)/L184</f>
        <v>-0.11907674097455119</v>
      </c>
      <c r="AL184" s="179">
        <f t="shared" ref="AL184" si="125">(X184-M184)/M184</f>
        <v>-5.7917809402466151E-2</v>
      </c>
      <c r="AM184" s="179">
        <f>(Y184-B184)/B184</f>
        <v>-0.12292305047379226</v>
      </c>
      <c r="AN184" s="179">
        <f>(Z184-C184)/C184</f>
        <v>-7.7008150409924744E-2</v>
      </c>
      <c r="AO184" s="253">
        <f>(AA184-D184)/D184</f>
        <v>-6.6373673491263802E-2</v>
      </c>
    </row>
    <row r="185" spans="1:41" ht="17.25" customHeight="1" x14ac:dyDescent="0.35">
      <c r="A185" s="59" t="s">
        <v>32</v>
      </c>
      <c r="B185" s="59"/>
      <c r="C185" s="59"/>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c r="AL185" s="115"/>
      <c r="AM185" s="115"/>
      <c r="AN185" s="115"/>
      <c r="AO185" s="115"/>
    </row>
    <row r="186" spans="1:41" ht="12" customHeight="1" x14ac:dyDescent="0.35">
      <c r="A186" s="89" t="s">
        <v>38</v>
      </c>
      <c r="B186" s="89"/>
      <c r="C186" s="89"/>
      <c r="D186" s="30"/>
      <c r="E186" s="30"/>
      <c r="F186" s="30"/>
      <c r="G186" s="30"/>
      <c r="H186" s="30"/>
      <c r="I186" s="30"/>
      <c r="J186" s="30"/>
      <c r="K186" s="30"/>
      <c r="L186" s="30"/>
      <c r="M186" s="30"/>
      <c r="N186" s="64"/>
      <c r="O186" s="30"/>
      <c r="P186" s="30"/>
      <c r="Q186" s="30"/>
      <c r="R186" s="30"/>
      <c r="S186" s="30"/>
      <c r="T186" s="30"/>
      <c r="U186" s="30"/>
      <c r="V186" s="30"/>
      <c r="W186" s="30"/>
      <c r="X186" s="30"/>
      <c r="Y186" s="30"/>
      <c r="Z186" s="30"/>
      <c r="AA186" s="30"/>
      <c r="AB186" s="30"/>
      <c r="AC186" s="30"/>
      <c r="AD186" s="30"/>
      <c r="AE186" s="64"/>
      <c r="AF186" s="170"/>
      <c r="AG186" s="170"/>
      <c r="AH186" s="170"/>
      <c r="AI186" s="170"/>
      <c r="AJ186" s="170"/>
      <c r="AK186" s="170"/>
      <c r="AL186" s="170"/>
      <c r="AM186" s="170"/>
      <c r="AN186" s="170"/>
      <c r="AO186" s="170"/>
    </row>
    <row r="187" spans="1:41" ht="12" customHeight="1" x14ac:dyDescent="0.35">
      <c r="A187" s="89" t="s">
        <v>33</v>
      </c>
      <c r="B187" s="89"/>
      <c r="C187" s="89"/>
      <c r="D187" s="30"/>
      <c r="E187" s="30"/>
      <c r="F187" s="30"/>
      <c r="G187" s="30"/>
      <c r="H187" s="30"/>
      <c r="I187" s="30"/>
      <c r="J187" s="30"/>
      <c r="K187" s="30"/>
      <c r="L187" s="30"/>
      <c r="M187" s="30"/>
      <c r="N187" s="64"/>
      <c r="O187" s="30"/>
      <c r="P187" s="30"/>
      <c r="Q187" s="30"/>
      <c r="R187" s="30"/>
      <c r="S187" s="30"/>
      <c r="T187" s="30"/>
      <c r="U187" s="30"/>
      <c r="V187" s="30"/>
      <c r="W187" s="30"/>
      <c r="X187" s="30"/>
      <c r="Y187" s="30"/>
      <c r="Z187" s="30"/>
      <c r="AA187" s="30"/>
      <c r="AB187" s="30"/>
      <c r="AC187" s="30"/>
      <c r="AD187" s="30"/>
      <c r="AE187" s="64"/>
      <c r="AF187" s="170"/>
      <c r="AG187" s="170"/>
      <c r="AH187" s="170"/>
      <c r="AI187" s="170"/>
      <c r="AJ187" s="170"/>
      <c r="AK187" s="170"/>
      <c r="AL187" s="170"/>
      <c r="AM187" s="170"/>
      <c r="AN187" s="170"/>
      <c r="AO187" s="170"/>
    </row>
    <row r="188" spans="1:41" ht="12" customHeight="1" x14ac:dyDescent="0.35">
      <c r="A188" s="104" t="s">
        <v>51</v>
      </c>
      <c r="B188" s="89"/>
      <c r="C188" s="89"/>
      <c r="D188" s="30"/>
      <c r="E188" s="30"/>
      <c r="F188" s="30"/>
      <c r="G188" s="30"/>
      <c r="H188" s="30"/>
      <c r="I188" s="30"/>
      <c r="J188" s="30"/>
      <c r="K188" s="30"/>
      <c r="L188" s="30"/>
      <c r="M188" s="30"/>
      <c r="N188" s="64"/>
      <c r="O188" s="30"/>
      <c r="P188" s="30"/>
      <c r="Q188" s="30"/>
      <c r="R188" s="30"/>
      <c r="S188" s="30"/>
      <c r="T188" s="30"/>
      <c r="U188" s="30"/>
      <c r="V188" s="30"/>
      <c r="W188" s="30"/>
      <c r="X188" s="30"/>
      <c r="Y188" s="30"/>
      <c r="Z188" s="30"/>
      <c r="AA188" s="30"/>
      <c r="AB188" s="30"/>
      <c r="AC188" s="30"/>
      <c r="AD188" s="30"/>
      <c r="AE188" s="64"/>
      <c r="AF188" s="170"/>
      <c r="AG188" s="170"/>
      <c r="AH188" s="170"/>
      <c r="AI188" s="170"/>
      <c r="AJ188" s="170"/>
      <c r="AK188" s="170"/>
      <c r="AL188" s="170"/>
      <c r="AM188" s="170"/>
      <c r="AN188" s="170"/>
      <c r="AO188" s="170"/>
    </row>
    <row r="189" spans="1:41" ht="12" customHeight="1" x14ac:dyDescent="0.35">
      <c r="A189" s="285" t="s">
        <v>136</v>
      </c>
      <c r="B189" s="285"/>
      <c r="C189" s="285"/>
      <c r="D189" s="285"/>
      <c r="E189" s="30"/>
      <c r="F189" s="30"/>
      <c r="G189" s="30"/>
      <c r="H189" s="30"/>
      <c r="I189" s="30"/>
      <c r="J189" s="30"/>
      <c r="K189" s="30"/>
      <c r="L189" s="30"/>
      <c r="M189" s="30"/>
      <c r="N189" s="64"/>
      <c r="O189" s="30"/>
      <c r="P189" s="30"/>
      <c r="Q189" s="30"/>
      <c r="R189" s="30"/>
      <c r="S189" s="30"/>
      <c r="T189" s="30"/>
      <c r="U189" s="30"/>
      <c r="V189" s="30"/>
      <c r="W189" s="30"/>
      <c r="X189" s="30"/>
      <c r="Y189" s="30"/>
      <c r="Z189" s="30"/>
      <c r="AA189" s="30"/>
      <c r="AB189" s="30"/>
      <c r="AC189" s="30"/>
      <c r="AD189" s="30"/>
      <c r="AE189" s="64"/>
      <c r="AF189" s="170"/>
      <c r="AG189" s="170"/>
      <c r="AH189" s="170"/>
      <c r="AI189" s="170"/>
      <c r="AJ189" s="170"/>
      <c r="AK189" s="170"/>
      <c r="AL189" s="170"/>
      <c r="AM189" s="170"/>
      <c r="AN189" s="170"/>
      <c r="AO189" s="170"/>
    </row>
    <row r="190" spans="1:41" ht="12" customHeight="1" x14ac:dyDescent="0.35">
      <c r="A190" s="180" t="s">
        <v>57</v>
      </c>
      <c r="B190" s="181"/>
      <c r="C190" s="181"/>
      <c r="D190" s="181"/>
      <c r="E190" s="181"/>
      <c r="F190" s="181"/>
      <c r="G190" s="181"/>
      <c r="H190" s="182"/>
      <c r="I190" s="182"/>
      <c r="J190" s="182"/>
      <c r="K190" s="182"/>
      <c r="L190" s="182"/>
      <c r="M190" s="182"/>
      <c r="N190" s="63"/>
      <c r="O190" s="182"/>
      <c r="P190" s="182"/>
      <c r="Q190" s="182"/>
      <c r="R190" s="182"/>
      <c r="S190" s="182"/>
      <c r="T190" s="182"/>
      <c r="U190" s="182"/>
      <c r="V190" s="182"/>
      <c r="W190" s="182"/>
      <c r="X190" s="182"/>
      <c r="Y190" s="182"/>
      <c r="Z190" s="182"/>
      <c r="AA190" s="182"/>
      <c r="AB190" s="182"/>
      <c r="AC190" s="182"/>
      <c r="AD190" s="182"/>
      <c r="AE190" s="64"/>
      <c r="AF190" s="183"/>
      <c r="AG190" s="183"/>
      <c r="AH190" s="183"/>
      <c r="AI190" s="183"/>
      <c r="AJ190" s="183"/>
      <c r="AK190" s="183"/>
      <c r="AL190" s="183"/>
      <c r="AM190" s="183"/>
      <c r="AN190" s="183"/>
      <c r="AO190" s="183"/>
    </row>
    <row r="191" spans="1:41" ht="12" customHeight="1" x14ac:dyDescent="0.35">
      <c r="A191" s="89" t="s">
        <v>242</v>
      </c>
      <c r="B191" s="89"/>
      <c r="C191" s="89"/>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41"/>
      <c r="AL191" s="41"/>
      <c r="AM191" s="41"/>
      <c r="AN191" s="41"/>
      <c r="AO191" s="41"/>
    </row>
    <row r="192" spans="1:41" ht="12" customHeight="1" x14ac:dyDescent="0.35">
      <c r="A192" s="180" t="s">
        <v>55</v>
      </c>
      <c r="B192" s="89"/>
      <c r="C192" s="89"/>
      <c r="D192" s="30"/>
      <c r="E192" s="30"/>
      <c r="F192" s="30"/>
      <c r="G192" s="30"/>
      <c r="H192" s="30"/>
      <c r="I192" s="30"/>
      <c r="J192" s="30"/>
      <c r="K192" s="30"/>
      <c r="L192" s="30"/>
      <c r="M192" s="30"/>
      <c r="N192" s="64"/>
      <c r="O192" s="30"/>
      <c r="P192" s="30"/>
      <c r="Q192" s="30"/>
      <c r="R192" s="30"/>
      <c r="S192" s="30"/>
      <c r="T192" s="30"/>
      <c r="U192" s="30"/>
      <c r="V192" s="30"/>
      <c r="W192" s="30"/>
      <c r="X192" s="30"/>
      <c r="Y192" s="30"/>
      <c r="Z192" s="30"/>
      <c r="AA192" s="30"/>
      <c r="AB192" s="30"/>
      <c r="AC192" s="30"/>
      <c r="AD192" s="30"/>
      <c r="AE192" s="64"/>
      <c r="AF192" s="170"/>
      <c r="AG192" s="170"/>
      <c r="AH192" s="170"/>
      <c r="AI192" s="170"/>
      <c r="AJ192" s="170"/>
      <c r="AK192" s="170"/>
      <c r="AL192" s="170"/>
      <c r="AM192" s="170"/>
      <c r="AN192" s="170"/>
      <c r="AO192" s="170"/>
    </row>
    <row r="193" spans="1:41" ht="12" customHeight="1" x14ac:dyDescent="0.35">
      <c r="A193" s="89" t="s">
        <v>243</v>
      </c>
      <c r="B193" s="89"/>
      <c r="C193" s="89"/>
      <c r="D193" s="30"/>
      <c r="E193" s="30"/>
      <c r="F193" s="30"/>
      <c r="G193" s="30"/>
      <c r="H193" s="30"/>
      <c r="I193" s="30"/>
      <c r="J193" s="30"/>
      <c r="K193" s="30"/>
      <c r="L193" s="30"/>
      <c r="M193" s="30"/>
      <c r="N193" s="63"/>
      <c r="O193" s="30"/>
      <c r="P193" s="30"/>
      <c r="Q193" s="30"/>
      <c r="R193" s="30"/>
      <c r="S193" s="30"/>
      <c r="T193" s="30"/>
      <c r="U193" s="30"/>
      <c r="V193" s="30"/>
      <c r="W193" s="30"/>
      <c r="X193" s="30"/>
      <c r="Y193" s="30"/>
      <c r="Z193" s="30"/>
      <c r="AA193" s="30"/>
      <c r="AB193" s="30"/>
      <c r="AC193" s="30"/>
      <c r="AD193" s="30"/>
      <c r="AE193" s="64"/>
      <c r="AF193" s="31"/>
      <c r="AG193" s="31"/>
      <c r="AH193" s="31"/>
      <c r="AI193" s="31"/>
      <c r="AJ193" s="31"/>
      <c r="AK193" s="31"/>
      <c r="AL193" s="31"/>
      <c r="AM193" s="31"/>
      <c r="AN193" s="31"/>
      <c r="AO193" s="31"/>
    </row>
    <row r="194" spans="1:41" ht="12" customHeight="1" x14ac:dyDescent="0.35">
      <c r="A194" s="59" t="s">
        <v>35</v>
      </c>
      <c r="B194" s="89"/>
      <c r="C194" s="89"/>
      <c r="D194" s="30"/>
      <c r="E194" s="30"/>
      <c r="F194" s="30"/>
      <c r="G194" s="30"/>
      <c r="H194" s="30"/>
      <c r="I194" s="30"/>
      <c r="J194" s="30"/>
      <c r="K194" s="30"/>
      <c r="L194" s="30"/>
      <c r="M194" s="30"/>
      <c r="N194" s="63"/>
      <c r="O194" s="30"/>
      <c r="P194" s="30"/>
      <c r="Q194" s="30"/>
      <c r="R194" s="30"/>
      <c r="S194" s="30"/>
      <c r="T194" s="30"/>
      <c r="U194" s="30"/>
      <c r="V194" s="30"/>
      <c r="W194" s="30"/>
      <c r="X194" s="30"/>
      <c r="Y194" s="30"/>
      <c r="Z194" s="30"/>
      <c r="AA194" s="30"/>
      <c r="AB194" s="30"/>
      <c r="AC194" s="30"/>
      <c r="AD194" s="30"/>
      <c r="AE194" s="64"/>
      <c r="AF194" s="31"/>
      <c r="AG194" s="31"/>
      <c r="AH194" s="31"/>
      <c r="AI194" s="31"/>
      <c r="AJ194" s="31"/>
      <c r="AK194" s="31"/>
      <c r="AL194" s="31"/>
      <c r="AM194" s="31"/>
      <c r="AN194" s="31"/>
      <c r="AO194" s="31"/>
    </row>
    <row r="195" spans="1:41" ht="30" customHeight="1" x14ac:dyDescent="0.35">
      <c r="A195" s="66" t="s">
        <v>244</v>
      </c>
      <c r="B195" s="89"/>
      <c r="C195" s="89"/>
      <c r="D195" s="30"/>
      <c r="E195" s="30"/>
      <c r="F195" s="30"/>
      <c r="G195" s="30"/>
      <c r="H195" s="30"/>
      <c r="I195" s="30"/>
      <c r="J195" s="30"/>
      <c r="K195" s="30"/>
      <c r="L195" s="30"/>
      <c r="M195" s="30"/>
      <c r="N195" s="63"/>
      <c r="O195" s="30"/>
      <c r="P195" s="30"/>
      <c r="Q195" s="30"/>
      <c r="R195" s="30"/>
      <c r="S195" s="30"/>
      <c r="T195" s="30"/>
      <c r="U195" s="30"/>
      <c r="V195" s="30"/>
      <c r="W195" s="30"/>
      <c r="X195" s="30"/>
      <c r="Y195" s="30"/>
      <c r="Z195" s="30"/>
      <c r="AA195" s="30"/>
      <c r="AB195" s="30"/>
      <c r="AC195" s="30"/>
      <c r="AD195" s="30"/>
      <c r="AE195" s="64"/>
      <c r="AF195" s="31"/>
      <c r="AG195" s="31"/>
      <c r="AH195" s="31"/>
      <c r="AI195" s="31"/>
      <c r="AJ195" s="31"/>
      <c r="AK195" s="31"/>
      <c r="AL195" s="31"/>
      <c r="AM195" s="31"/>
      <c r="AN195" s="31"/>
      <c r="AO195" s="31"/>
    </row>
    <row r="196" spans="1:41" x14ac:dyDescent="0.35">
      <c r="A196" s="197" t="s">
        <v>39</v>
      </c>
      <c r="B196" s="197"/>
      <c r="C196" s="197"/>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41"/>
      <c r="AL196" s="41"/>
      <c r="AM196" s="41"/>
      <c r="AN196" s="41"/>
      <c r="AO196" s="41"/>
    </row>
  </sheetData>
  <mergeCells count="40">
    <mergeCell ref="O159:AB159"/>
    <mergeCell ref="O178:AB178"/>
    <mergeCell ref="AC178:AO178"/>
    <mergeCell ref="AC159:AO159"/>
    <mergeCell ref="AC102:AO102"/>
    <mergeCell ref="O102:AB102"/>
    <mergeCell ref="O121:AB121"/>
    <mergeCell ref="AC121:AO121"/>
    <mergeCell ref="B140:N140"/>
    <mergeCell ref="O140:AB140"/>
    <mergeCell ref="AC140:AO140"/>
    <mergeCell ref="B64:N64"/>
    <mergeCell ref="B83:N83"/>
    <mergeCell ref="O64:AB64"/>
    <mergeCell ref="AC64:AO64"/>
    <mergeCell ref="O83:AB83"/>
    <mergeCell ref="AC83:AO83"/>
    <mergeCell ref="A75:D75"/>
    <mergeCell ref="A56:D56"/>
    <mergeCell ref="O4:AB4"/>
    <mergeCell ref="O24:AB24"/>
    <mergeCell ref="O44:AB44"/>
    <mergeCell ref="AC44:AO44"/>
    <mergeCell ref="AC4:AO4"/>
    <mergeCell ref="AC24:AO24"/>
    <mergeCell ref="B24:N24"/>
    <mergeCell ref="B4:N4"/>
    <mergeCell ref="B44:N44"/>
    <mergeCell ref="A16:D16"/>
    <mergeCell ref="A36:D36"/>
    <mergeCell ref="A189:D189"/>
    <mergeCell ref="A94:D94"/>
    <mergeCell ref="A113:D113"/>
    <mergeCell ref="A132:D132"/>
    <mergeCell ref="A151:D151"/>
    <mergeCell ref="A170:D170"/>
    <mergeCell ref="B102:N102"/>
    <mergeCell ref="B121:N121"/>
    <mergeCell ref="B178:N178"/>
    <mergeCell ref="B159:N159"/>
  </mergeCells>
  <hyperlinks>
    <hyperlink ref="A2" location="'Table of contents'!A1" display="Back to Table of conents" xr:uid="{00000000-0004-0000-0700-000000000000}"/>
    <hyperlink ref="A16" r:id="rId1" display="Refer to National Physician Database Data Release, 2018–2019 — Methodology Notes for physician specialty groupings." xr:uid="{1E0F825B-39CD-40FF-908B-46BC085AAA70}"/>
    <hyperlink ref="A16:D16" r:id="rId2" display="Refer to National Physician Database Data Release, 2019–2020 — Methodology Notes for physician specialty groupings." xr:uid="{B0CE8E16-DA72-4D29-9EAD-C3F6BF0B8454}"/>
    <hyperlink ref="A36" r:id="rId3" display="Refer to National Physician Database Data Release, 2018–2019 — Methodology Notes for physician specialty groupings." xr:uid="{F3C2F4C8-44DD-4C89-B8CB-3E311CCCF3B1}"/>
    <hyperlink ref="A36:D36" r:id="rId4" display="Refer to National Physician Database Data Release, 2019–2020 — Methodology Notes for physician specialty groupings." xr:uid="{8727CB36-390F-4F46-AB1D-D68CD988A7BE}"/>
    <hyperlink ref="A56" r:id="rId5" display="Refer to National Physician Database Data Release, 2018–2019 — Methodology Notes for physician specialty groupings." xr:uid="{8D5C3BAE-A701-4005-B387-104939310EDF}"/>
    <hyperlink ref="A56:D56" r:id="rId6" display="Refer to National Physician Database Data Release, 2019–2020 — Methodology Notes for physician specialty groupings." xr:uid="{0964EE83-7221-4325-9163-E3C2C0097A79}"/>
    <hyperlink ref="A75" r:id="rId7" display="Refer to National Physician Database Data Release, 2018–2019 — Methodology Notes for physician specialty groupings." xr:uid="{AA558E15-E1DE-4B2E-8C94-DA03F6D13C41}"/>
    <hyperlink ref="A75:D75" r:id="rId8" display="Refer to National Physician Database Data Release, 2019–2020 — Methodology Notes for physician specialty groupings." xr:uid="{B267D7B8-CB07-47C0-8C05-82187B3BBBE9}"/>
    <hyperlink ref="A94" r:id="rId9" display="Refer to National Physician Database Data Release, 2018–2019 — Methodology Notes for physician specialty groupings." xr:uid="{218C0099-CF05-4349-B291-542115EAF1EE}"/>
    <hyperlink ref="A94:D94" r:id="rId10" display="Refer to National Physician Database Data Release, 2019–2020 — Methodology Notes for physician specialty groupings." xr:uid="{43718F52-D71E-42A4-8CB8-CBB2AD96427F}"/>
    <hyperlink ref="A113" r:id="rId11" display="Refer to National Physician Database Data Release, 2018–2019 — Methodology Notes for physician specialty groupings." xr:uid="{F0052399-80DA-4A44-BD58-99C5B66F06C2}"/>
    <hyperlink ref="A113:D113" r:id="rId12" display="Refer to National Physician Database Data Release, 2019–2020 — Methodology Notes for physician specialty groupings." xr:uid="{F55AD035-FA60-4BCB-BDE2-C25591EE88CF}"/>
    <hyperlink ref="A132" r:id="rId13" display="Refer to National Physician Database Data Release, 2018–2019 — Methodology Notes for physician specialty groupings." xr:uid="{05FF36DC-6397-4BF0-9D24-72FED11091D3}"/>
    <hyperlink ref="A132:D132" r:id="rId14" display="Refer to National Physician Database Data Release, 2019–2020 — Methodology Notes for physician specialty groupings." xr:uid="{EB2BA584-D5DB-4304-96C3-25D7E07C59B8}"/>
    <hyperlink ref="A151" r:id="rId15" display="Refer to National Physician Database Data Release, 2018–2019 — Methodology Notes for physician specialty groupings." xr:uid="{76E7F955-333F-4B07-954F-FF3F6C583991}"/>
    <hyperlink ref="A151:D151" r:id="rId16" display="Refer to National Physician Database Data Release, 2019–2020 — Methodology Notes for physician specialty groupings." xr:uid="{A4F76C4B-D42B-4807-8D98-C22FE709CCD4}"/>
    <hyperlink ref="A170" r:id="rId17" display="Refer to National Physician Database Data Release, 2018–2019 — Methodology Notes for physician specialty groupings." xr:uid="{895DFCB0-CEA8-4199-813B-E9D1B5BC6E57}"/>
    <hyperlink ref="A170:D170" r:id="rId18" display="Refer to National Physician Database Data Release, 2019–2020 — Methodology Notes for physician specialty groupings." xr:uid="{0990ABD4-BE3E-44B6-8911-94E2CE7D7D14}"/>
    <hyperlink ref="A189" r:id="rId19" display="Refer to National Physician Database Data Release, 2018–2019 — Methodology Notes for physician specialty groupings." xr:uid="{9D1D51CF-3C63-44B2-B00F-E816F88D7091}"/>
    <hyperlink ref="A189:D189" r:id="rId20" display="Refer to National Physician Database Data Release, 2019–2020 — Methodology Notes for physician specialty groupings." xr:uid="{8EB92BD2-68C8-4006-BDEF-0F3AA549ADA0}"/>
  </hyperlinks>
  <pageMargins left="0.75" right="0.75" top="0.75" bottom="0.75" header="0.3" footer="0.3"/>
  <pageSetup scale="16" fitToHeight="0" orientation="landscape" r:id="rId21"/>
  <headerFooter>
    <oddFooter>&amp;L&amp;9© 2021 CIHI&amp;R&amp;9&amp;P</oddFooter>
  </headerFooter>
  <ignoredErrors>
    <ignoredError sqref="AB27:AB30 N27:N28 AB47:AB49 N47:N49 N7:N9 AB7:AB9" formula="1"/>
    <ignoredError sqref="AO90 AP104:XFD104 AP108:XFD108 AP105:XFD107 AL30 N66:AO66 N70:AO70 O67:AA69 AC67:AO69 AB85:AO85 AB89:AO89 AC86:AO88 AC142:AO184 O142:AB142 O184:AB184 B142:N142 B104:N104 B127:N127 B124:M126 B108:N112 B106:M106 N85 N87 B105:M105 B107:M107 AC104:AO127 AB104 AB108 AB123 AB127 B114:N123 E113:N113" unlockedFormula="1"/>
    <ignoredError sqref="AB67:AB69 N67:N69 N88:N89 AB86:AB88 O143:AB183 B143:N150 N124:N126 N86 N106:N107 N105 AB124:AB126 B152:N169 E151:N151 B171:N184 E170:N170 AB106:AB107 AB105" formula="1" unlockedFormula="1"/>
  </ignoredErrors>
  <tableParts count="10">
    <tablePart r:id="rId22"/>
    <tablePart r:id="rId23"/>
    <tablePart r:id="rId24"/>
    <tablePart r:id="rId25"/>
    <tablePart r:id="rId26"/>
    <tablePart r:id="rId27"/>
    <tablePart r:id="rId28"/>
    <tablePart r:id="rId29"/>
    <tablePart r:id="rId30"/>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P216"/>
  <sheetViews>
    <sheetView showGridLines="0" zoomScaleNormal="100" zoomScaleSheetLayoutView="100" workbookViewId="0">
      <pane xSplit="1" topLeftCell="B1" activePane="topRight" state="frozen"/>
      <selection pane="topRight"/>
    </sheetView>
  </sheetViews>
  <sheetFormatPr defaultColWidth="0" defaultRowHeight="14.15" zeroHeight="1" x14ac:dyDescent="0.35"/>
  <cols>
    <col min="1" max="1" width="47.85546875" style="65" customWidth="1"/>
    <col min="2" max="13" width="15.640625" style="65" customWidth="1"/>
    <col min="14" max="14" width="15.640625" style="86" customWidth="1"/>
    <col min="15" max="24" width="15.640625" style="65" customWidth="1"/>
    <col min="25" max="25" width="15.640625" style="86" customWidth="1"/>
    <col min="26" max="29" width="15.640625" style="65" customWidth="1"/>
    <col min="30" max="33" width="12.640625" style="65" customWidth="1"/>
    <col min="34" max="34" width="15.640625" style="65" customWidth="1"/>
    <col min="35" max="35" width="18.640625" style="65" customWidth="1"/>
    <col min="36" max="36" width="18.640625" style="86" customWidth="1"/>
    <col min="37" max="38" width="18.640625" customWidth="1"/>
    <col min="39" max="41" width="15.640625" customWidth="1"/>
    <col min="42" max="68" width="0" hidden="1" customWidth="1"/>
    <col min="69" max="16384" width="11.640625" hidden="1"/>
  </cols>
  <sheetData>
    <row r="1" spans="1:41" hidden="1" x14ac:dyDescent="0.35">
      <c r="A1" s="138" t="s">
        <v>148</v>
      </c>
      <c r="B1" s="91"/>
      <c r="C1" s="91"/>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5"/>
      <c r="AL1" s="5"/>
      <c r="AM1" s="5"/>
      <c r="AN1" s="5"/>
      <c r="AO1" s="5"/>
    </row>
    <row r="2" spans="1:41" ht="24" customHeight="1" x14ac:dyDescent="0.35">
      <c r="A2" s="17" t="s">
        <v>27</v>
      </c>
      <c r="B2" s="17"/>
      <c r="C2" s="17"/>
    </row>
    <row r="3" spans="1:41" ht="20.25" customHeight="1" x14ac:dyDescent="0.35">
      <c r="A3" s="232" t="s">
        <v>213</v>
      </c>
      <c r="B3" s="58"/>
      <c r="C3" s="58"/>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41"/>
      <c r="AL3" s="41"/>
      <c r="AM3" s="41"/>
      <c r="AN3" s="41"/>
      <c r="AO3" s="41"/>
    </row>
    <row r="4" spans="1:41" ht="15" customHeight="1" x14ac:dyDescent="0.35">
      <c r="A4" s="139"/>
      <c r="B4" s="286" t="s">
        <v>53</v>
      </c>
      <c r="C4" s="287"/>
      <c r="D4" s="287"/>
      <c r="E4" s="287"/>
      <c r="F4" s="287"/>
      <c r="G4" s="287"/>
      <c r="H4" s="287"/>
      <c r="I4" s="287"/>
      <c r="J4" s="287"/>
      <c r="K4" s="287"/>
      <c r="L4" s="287"/>
      <c r="M4" s="287"/>
      <c r="N4" s="288"/>
      <c r="O4" s="286" t="s">
        <v>54</v>
      </c>
      <c r="P4" s="287"/>
      <c r="Q4" s="287"/>
      <c r="R4" s="287"/>
      <c r="S4" s="287"/>
      <c r="T4" s="287"/>
      <c r="U4" s="287"/>
      <c r="V4" s="287"/>
      <c r="W4" s="287"/>
      <c r="X4" s="287"/>
      <c r="Y4" s="287"/>
      <c r="Z4" s="287"/>
      <c r="AA4" s="287"/>
      <c r="AB4" s="288"/>
      <c r="AC4" s="293" t="s">
        <v>60</v>
      </c>
      <c r="AD4" s="291"/>
      <c r="AE4" s="291"/>
      <c r="AF4" s="291"/>
      <c r="AG4" s="291"/>
      <c r="AH4" s="291"/>
      <c r="AI4" s="291"/>
      <c r="AJ4" s="291"/>
      <c r="AK4" s="291"/>
      <c r="AL4" s="291"/>
      <c r="AM4" s="291"/>
      <c r="AN4" s="291"/>
      <c r="AO4" s="292"/>
    </row>
    <row r="5" spans="1:41" ht="44.15" customHeight="1" x14ac:dyDescent="0.35">
      <c r="A5" s="117" t="s">
        <v>28</v>
      </c>
      <c r="B5" s="55" t="s">
        <v>157</v>
      </c>
      <c r="C5" s="55" t="s">
        <v>158</v>
      </c>
      <c r="D5" s="55" t="s">
        <v>159</v>
      </c>
      <c r="E5" s="55" t="s">
        <v>160</v>
      </c>
      <c r="F5" s="55" t="s">
        <v>161</v>
      </c>
      <c r="G5" s="55" t="s">
        <v>162</v>
      </c>
      <c r="H5" s="55" t="s">
        <v>163</v>
      </c>
      <c r="I5" s="55" t="s">
        <v>164</v>
      </c>
      <c r="J5" s="55" t="s">
        <v>165</v>
      </c>
      <c r="K5" s="55" t="s">
        <v>166</v>
      </c>
      <c r="L5" s="55" t="s">
        <v>167</v>
      </c>
      <c r="M5" s="55" t="s">
        <v>168</v>
      </c>
      <c r="N5" s="55" t="s">
        <v>153</v>
      </c>
      <c r="O5" s="55" t="s">
        <v>169</v>
      </c>
      <c r="P5" s="55" t="s">
        <v>170</v>
      </c>
      <c r="Q5" s="55" t="s">
        <v>171</v>
      </c>
      <c r="R5" s="55" t="s">
        <v>172</v>
      </c>
      <c r="S5" s="55" t="s">
        <v>173</v>
      </c>
      <c r="T5" s="55" t="s">
        <v>174</v>
      </c>
      <c r="U5" s="55" t="s">
        <v>175</v>
      </c>
      <c r="V5" s="55" t="s">
        <v>176</v>
      </c>
      <c r="W5" s="55" t="s">
        <v>177</v>
      </c>
      <c r="X5" s="55" t="s">
        <v>178</v>
      </c>
      <c r="Y5" s="55" t="s">
        <v>179</v>
      </c>
      <c r="Z5" s="55" t="s">
        <v>180</v>
      </c>
      <c r="AA5" s="55" t="s">
        <v>181</v>
      </c>
      <c r="AB5" s="55" t="s">
        <v>155</v>
      </c>
      <c r="AC5" s="55" t="s">
        <v>61</v>
      </c>
      <c r="AD5" s="55" t="s">
        <v>62</v>
      </c>
      <c r="AE5" s="55" t="s">
        <v>63</v>
      </c>
      <c r="AF5" s="55" t="s">
        <v>64</v>
      </c>
      <c r="AG5" s="55" t="s">
        <v>65</v>
      </c>
      <c r="AH5" s="55" t="s">
        <v>66</v>
      </c>
      <c r="AI5" s="55" t="s">
        <v>67</v>
      </c>
      <c r="AJ5" s="55" t="s">
        <v>68</v>
      </c>
      <c r="AK5" s="55" t="s">
        <v>69</v>
      </c>
      <c r="AL5" s="55" t="s">
        <v>70</v>
      </c>
      <c r="AM5" s="55" t="s">
        <v>71</v>
      </c>
      <c r="AN5" s="55" t="s">
        <v>72</v>
      </c>
      <c r="AO5" s="55" t="s">
        <v>73</v>
      </c>
    </row>
    <row r="6" spans="1:41" ht="15" customHeight="1" x14ac:dyDescent="0.35">
      <c r="A6" s="118" t="s">
        <v>40</v>
      </c>
      <c r="B6" s="128">
        <v>2002823</v>
      </c>
      <c r="C6" s="128">
        <v>1668726</v>
      </c>
      <c r="D6" s="120">
        <v>1893828</v>
      </c>
      <c r="E6" s="120">
        <v>1869417</v>
      </c>
      <c r="F6" s="120">
        <v>1958758</v>
      </c>
      <c r="G6" s="120">
        <v>1792363</v>
      </c>
      <c r="H6" s="120">
        <v>1871800</v>
      </c>
      <c r="I6" s="120">
        <v>1764677</v>
      </c>
      <c r="J6" s="120">
        <v>1792590</v>
      </c>
      <c r="K6" s="120">
        <v>1984129</v>
      </c>
      <c r="L6" s="120">
        <v>1846641</v>
      </c>
      <c r="M6" s="120">
        <v>1760930</v>
      </c>
      <c r="N6" s="120">
        <f>SUM(B6:M6)/12</f>
        <v>1850556.8333333333</v>
      </c>
      <c r="O6" s="120">
        <v>1894860</v>
      </c>
      <c r="P6" s="120">
        <v>1583394</v>
      </c>
      <c r="Q6" s="120">
        <v>1700278</v>
      </c>
      <c r="R6" s="120">
        <v>1945657</v>
      </c>
      <c r="S6" s="120">
        <v>1986007</v>
      </c>
      <c r="T6" s="120">
        <v>1874147</v>
      </c>
      <c r="U6" s="120">
        <v>2021235</v>
      </c>
      <c r="V6" s="120">
        <v>2094325</v>
      </c>
      <c r="W6" s="120">
        <v>2012314</v>
      </c>
      <c r="X6" s="120">
        <v>1950211</v>
      </c>
      <c r="Y6" s="120">
        <v>0</v>
      </c>
      <c r="Z6" s="120">
        <v>0</v>
      </c>
      <c r="AA6" s="120">
        <v>0</v>
      </c>
      <c r="AB6" s="121">
        <f>SUM(O6:X6)/10</f>
        <v>1906242.8</v>
      </c>
      <c r="AC6" s="130">
        <f>(O6-D6)/D6</f>
        <v>5.4492805048821753E-4</v>
      </c>
      <c r="AD6" s="122">
        <f t="shared" ref="AD6:AK6" si="0">(P6-E6)/E6</f>
        <v>-0.15300117630255849</v>
      </c>
      <c r="AE6" s="122">
        <f t="shared" si="0"/>
        <v>-0.13196117131365895</v>
      </c>
      <c r="AF6" s="122">
        <f t="shared" si="0"/>
        <v>8.5526202002607729E-2</v>
      </c>
      <c r="AG6" s="122">
        <f t="shared" si="0"/>
        <v>6.1014531467037079E-2</v>
      </c>
      <c r="AH6" s="122">
        <f t="shared" si="0"/>
        <v>6.2034015290050246E-2</v>
      </c>
      <c r="AI6" s="122">
        <f t="shared" si="0"/>
        <v>0.12755008116747277</v>
      </c>
      <c r="AJ6" s="122">
        <f t="shared" si="0"/>
        <v>5.5538727572652789E-2</v>
      </c>
      <c r="AK6" s="122">
        <f t="shared" si="0"/>
        <v>8.9715867892026652E-2</v>
      </c>
      <c r="AL6" s="122">
        <f>(X6-M6)/M6</f>
        <v>0.1074892244439018</v>
      </c>
      <c r="AM6" s="125" t="s">
        <v>56</v>
      </c>
      <c r="AN6" s="125" t="s">
        <v>56</v>
      </c>
      <c r="AO6" s="125" t="s">
        <v>56</v>
      </c>
    </row>
    <row r="7" spans="1:41" ht="15" customHeight="1" x14ac:dyDescent="0.35">
      <c r="A7" s="118" t="s">
        <v>41</v>
      </c>
      <c r="B7" s="129">
        <v>3.0182397545864014E-3</v>
      </c>
      <c r="C7" s="129">
        <v>3.5098632130139999E-3</v>
      </c>
      <c r="D7" s="130">
        <v>3.6460544463383158E-3</v>
      </c>
      <c r="E7" s="130">
        <v>4.1686793262284442E-3</v>
      </c>
      <c r="F7" s="130">
        <v>4.11944711904176E-3</v>
      </c>
      <c r="G7" s="130">
        <v>4.2982364621452235E-3</v>
      </c>
      <c r="H7" s="130">
        <v>4.6452612458596004E-3</v>
      </c>
      <c r="I7" s="130">
        <v>5.2219187987376731E-3</v>
      </c>
      <c r="J7" s="130">
        <v>5.3933135853708883E-3</v>
      </c>
      <c r="K7" s="130">
        <v>5.4240424891728312E-3</v>
      </c>
      <c r="L7" s="130">
        <v>5.8814896885750938E-3</v>
      </c>
      <c r="M7" s="130">
        <v>6.3523251918020593E-3</v>
      </c>
      <c r="N7" s="130">
        <f>((B6*B7)+(C6*C7)+(D6*D7)+(E6*E7)+(F6*F7)+(G6*G7)+(H6*H7)+(I6*I7)+(J6*J7)+(K6*K7)+(L6*L7)+(M6*M7))/SUM(B6:M6)</f>
        <v>4.6274360122777461E-3</v>
      </c>
      <c r="O7" s="125">
        <v>0.29859620235795786</v>
      </c>
      <c r="P7" s="125">
        <v>0.70891136381721798</v>
      </c>
      <c r="Q7" s="125">
        <v>0.65651146459578968</v>
      </c>
      <c r="R7" s="125">
        <v>0.60989321344923586</v>
      </c>
      <c r="S7" s="125">
        <v>0.57356796829014201</v>
      </c>
      <c r="T7" s="125">
        <v>0.55925495705512962</v>
      </c>
      <c r="U7" s="125">
        <v>0.56956613159776082</v>
      </c>
      <c r="V7" s="125">
        <v>0.54518997767777211</v>
      </c>
      <c r="W7" s="125">
        <v>0.57515029960532993</v>
      </c>
      <c r="X7" s="125">
        <v>0.59837679102415076</v>
      </c>
      <c r="Y7" s="125" t="s">
        <v>56</v>
      </c>
      <c r="Z7" s="125" t="s">
        <v>56</v>
      </c>
      <c r="AA7" s="125" t="s">
        <v>56</v>
      </c>
      <c r="AB7" s="125">
        <f>((O6*O7)+(P6*P7)+(Q6*Q7)+(R6*R7)+(S6*S7)+(T6*T7)+(U6*U7)+(V6*V7)+(W6*W7)+(X6*X7))/SUM(O6:X6)</f>
        <v>0.56633871613836395</v>
      </c>
      <c r="AC7" s="125" t="s">
        <v>56</v>
      </c>
      <c r="AD7" s="125" t="s">
        <v>56</v>
      </c>
      <c r="AE7" s="125" t="s">
        <v>56</v>
      </c>
      <c r="AF7" s="125" t="s">
        <v>56</v>
      </c>
      <c r="AG7" s="125" t="s">
        <v>56</v>
      </c>
      <c r="AH7" s="125" t="s">
        <v>56</v>
      </c>
      <c r="AI7" s="125" t="s">
        <v>56</v>
      </c>
      <c r="AJ7" s="125" t="s">
        <v>56</v>
      </c>
      <c r="AK7" s="125" t="s">
        <v>56</v>
      </c>
      <c r="AL7" s="125" t="s">
        <v>56</v>
      </c>
      <c r="AM7" s="125" t="s">
        <v>56</v>
      </c>
      <c r="AN7" s="125" t="s">
        <v>56</v>
      </c>
      <c r="AO7" s="125" t="s">
        <v>56</v>
      </c>
    </row>
    <row r="8" spans="1:41" ht="15" customHeight="1" x14ac:dyDescent="0.35">
      <c r="A8" s="118" t="s">
        <v>29</v>
      </c>
      <c r="B8" s="128">
        <v>75042</v>
      </c>
      <c r="C8" s="128">
        <v>61775</v>
      </c>
      <c r="D8" s="120">
        <v>64734</v>
      </c>
      <c r="E8" s="120">
        <v>67714</v>
      </c>
      <c r="F8" s="120">
        <v>70950</v>
      </c>
      <c r="G8" s="120">
        <v>63015</v>
      </c>
      <c r="H8" s="120">
        <v>63173</v>
      </c>
      <c r="I8" s="120">
        <v>58931</v>
      </c>
      <c r="J8" s="120">
        <v>63887</v>
      </c>
      <c r="K8" s="120">
        <v>69274</v>
      </c>
      <c r="L8" s="120">
        <v>63571</v>
      </c>
      <c r="M8" s="120">
        <v>55946</v>
      </c>
      <c r="N8" s="120">
        <f>SUM(B8:M8)/12</f>
        <v>64834.333333333336</v>
      </c>
      <c r="O8" s="120">
        <v>66087</v>
      </c>
      <c r="P8" s="120">
        <v>72919</v>
      </c>
      <c r="Q8" s="120">
        <v>72368</v>
      </c>
      <c r="R8" s="120">
        <v>73038</v>
      </c>
      <c r="S8" s="120">
        <v>66074</v>
      </c>
      <c r="T8" s="120">
        <v>57946</v>
      </c>
      <c r="U8" s="120">
        <v>66376</v>
      </c>
      <c r="V8" s="120">
        <v>68349</v>
      </c>
      <c r="W8" s="120">
        <v>69052</v>
      </c>
      <c r="X8" s="120">
        <v>64189</v>
      </c>
      <c r="Y8" s="120">
        <v>0</v>
      </c>
      <c r="Z8" s="120">
        <v>0</v>
      </c>
      <c r="AA8" s="120">
        <v>0</v>
      </c>
      <c r="AB8" s="121">
        <f>SUM(O8:X8)/10</f>
        <v>67639.8</v>
      </c>
      <c r="AC8" s="122">
        <f>(O8-D8)/D8</f>
        <v>2.0900917601260543E-2</v>
      </c>
      <c r="AD8" s="122">
        <f t="shared" ref="AD8:AL8" si="1">(P8-E8)/E8</f>
        <v>7.6867412942670646E-2</v>
      </c>
      <c r="AE8" s="122">
        <f t="shared" si="1"/>
        <v>1.9985905567300916E-2</v>
      </c>
      <c r="AF8" s="122">
        <f t="shared" si="1"/>
        <v>0.15905736729350153</v>
      </c>
      <c r="AG8" s="122">
        <f t="shared" si="1"/>
        <v>4.5921517103825998E-2</v>
      </c>
      <c r="AH8" s="122">
        <f t="shared" si="1"/>
        <v>-1.6714462676689686E-2</v>
      </c>
      <c r="AI8" s="122">
        <f t="shared" si="1"/>
        <v>3.8959412713071517E-2</v>
      </c>
      <c r="AJ8" s="122">
        <f t="shared" si="1"/>
        <v>-1.3352773046164506E-2</v>
      </c>
      <c r="AK8" s="122">
        <f t="shared" si="1"/>
        <v>8.6218558776800736E-2</v>
      </c>
      <c r="AL8" s="122">
        <f t="shared" si="1"/>
        <v>0.1473385049869517</v>
      </c>
      <c r="AM8" s="125" t="s">
        <v>56</v>
      </c>
      <c r="AN8" s="125" t="s">
        <v>56</v>
      </c>
      <c r="AO8" s="125" t="s">
        <v>56</v>
      </c>
    </row>
    <row r="9" spans="1:41" ht="15" customHeight="1" x14ac:dyDescent="0.35">
      <c r="A9" s="118" t="s">
        <v>42</v>
      </c>
      <c r="B9" s="129">
        <v>2.5852189440579943E-3</v>
      </c>
      <c r="C9" s="129">
        <v>3.0109267503035208E-3</v>
      </c>
      <c r="D9" s="131">
        <v>2.5952358884048566E-3</v>
      </c>
      <c r="E9" s="131">
        <v>1.9493753138198895E-3</v>
      </c>
      <c r="F9" s="131">
        <v>2.3396758280479209E-3</v>
      </c>
      <c r="G9" s="131">
        <v>2.68190113465048E-3</v>
      </c>
      <c r="H9" s="131">
        <v>2.0736707137542936E-3</v>
      </c>
      <c r="I9" s="131">
        <v>2.1890006957289033E-3</v>
      </c>
      <c r="J9" s="131">
        <v>3.0209588805234244E-3</v>
      </c>
      <c r="K9" s="131">
        <v>2.2374916996275658E-3</v>
      </c>
      <c r="L9" s="131">
        <v>3.0988972959368265E-3</v>
      </c>
      <c r="M9" s="131">
        <v>3.0565187859721873E-3</v>
      </c>
      <c r="N9" s="131">
        <f>((B8*B9)+(C8*C9)+(D8*D9)+(E8*E9)+(F8*F9)+(G8*G9)+(H8*H9)+(I8*I9)+(J8*J9)+(K8*K9)+(L8*L9)+(M8*M9))/SUM(B8:M8)</f>
        <v>2.5590864922391942E-3</v>
      </c>
      <c r="O9" s="125">
        <v>0.16973080938762541</v>
      </c>
      <c r="P9" s="125">
        <v>0.42076824970172383</v>
      </c>
      <c r="Q9" s="125">
        <v>0.39511938978554056</v>
      </c>
      <c r="R9" s="125">
        <v>0.3572523891672828</v>
      </c>
      <c r="S9" s="125">
        <v>0.32919151254653872</v>
      </c>
      <c r="T9" s="125">
        <v>0.32811583198150002</v>
      </c>
      <c r="U9" s="125">
        <v>0.31785585151259493</v>
      </c>
      <c r="V9" s="125">
        <v>0.30999722014952669</v>
      </c>
      <c r="W9" s="125">
        <v>0.32379945548282452</v>
      </c>
      <c r="X9" s="125">
        <v>0.34487217436009288</v>
      </c>
      <c r="Y9" s="125" t="s">
        <v>56</v>
      </c>
      <c r="Z9" s="125" t="s">
        <v>56</v>
      </c>
      <c r="AA9" s="125" t="s">
        <v>56</v>
      </c>
      <c r="AB9" s="125">
        <f>((O8*O9)+(P8*P9)+(Q8*Q9)+(R8*R9)+(S8*S9)+(T8*T9)+(U8*U9)+(V8*V9)+(W8*W9)+(X8*X9))/SUM(O8:X8)</f>
        <v>0.33136112170645093</v>
      </c>
      <c r="AC9" s="125" t="s">
        <v>56</v>
      </c>
      <c r="AD9" s="125" t="s">
        <v>56</v>
      </c>
      <c r="AE9" s="125" t="s">
        <v>56</v>
      </c>
      <c r="AF9" s="125" t="s">
        <v>56</v>
      </c>
      <c r="AG9" s="125" t="s">
        <v>56</v>
      </c>
      <c r="AH9" s="125" t="s">
        <v>56</v>
      </c>
      <c r="AI9" s="125" t="s">
        <v>56</v>
      </c>
      <c r="AJ9" s="125" t="s">
        <v>56</v>
      </c>
      <c r="AK9" s="125" t="s">
        <v>56</v>
      </c>
      <c r="AL9" s="125" t="s">
        <v>56</v>
      </c>
      <c r="AM9" s="125" t="s">
        <v>56</v>
      </c>
      <c r="AN9" s="125" t="s">
        <v>56</v>
      </c>
      <c r="AO9" s="125" t="s">
        <v>56</v>
      </c>
    </row>
    <row r="10" spans="1:41" ht="15" customHeight="1" x14ac:dyDescent="0.35">
      <c r="A10" s="118" t="s">
        <v>30</v>
      </c>
      <c r="B10" s="128">
        <v>2301</v>
      </c>
      <c r="C10" s="128">
        <v>2216</v>
      </c>
      <c r="D10" s="120">
        <v>2340</v>
      </c>
      <c r="E10" s="120">
        <v>2399</v>
      </c>
      <c r="F10" s="120">
        <v>2350</v>
      </c>
      <c r="G10" s="120">
        <v>2295</v>
      </c>
      <c r="H10" s="120">
        <v>2381</v>
      </c>
      <c r="I10" s="120">
        <v>2126</v>
      </c>
      <c r="J10" s="120">
        <v>1990</v>
      </c>
      <c r="K10" s="120">
        <v>1843</v>
      </c>
      <c r="L10" s="120">
        <v>1557</v>
      </c>
      <c r="M10" s="120">
        <v>1610</v>
      </c>
      <c r="N10" s="120">
        <f t="shared" ref="N10:N11" si="2">SUM(B10:M10)/12</f>
        <v>2117.3333333333335</v>
      </c>
      <c r="O10" s="120">
        <v>2465</v>
      </c>
      <c r="P10" s="120">
        <v>2298</v>
      </c>
      <c r="Q10" s="120">
        <v>2267</v>
      </c>
      <c r="R10" s="120">
        <v>2106</v>
      </c>
      <c r="S10" s="120">
        <v>2158</v>
      </c>
      <c r="T10" s="120">
        <v>2091</v>
      </c>
      <c r="U10" s="120">
        <v>1891</v>
      </c>
      <c r="V10" s="120">
        <v>1731</v>
      </c>
      <c r="W10" s="120">
        <v>1560</v>
      </c>
      <c r="X10" s="120">
        <v>1518</v>
      </c>
      <c r="Y10" s="120">
        <v>0</v>
      </c>
      <c r="Z10" s="120">
        <v>0</v>
      </c>
      <c r="AA10" s="120">
        <v>0</v>
      </c>
      <c r="AB10" s="121">
        <f t="shared" ref="AB10:AB11" si="3">SUM(O10:X10)/10</f>
        <v>2008.5</v>
      </c>
      <c r="AC10" s="122">
        <f>(O10-D10)/D10</f>
        <v>5.3418803418803416E-2</v>
      </c>
      <c r="AD10" s="122">
        <f t="shared" ref="AD10:AL11" si="4">(P10-E10)/E10</f>
        <v>-4.2100875364735307E-2</v>
      </c>
      <c r="AE10" s="122">
        <f t="shared" si="4"/>
        <v>-3.5319148936170212E-2</v>
      </c>
      <c r="AF10" s="122">
        <f t="shared" si="4"/>
        <v>-8.2352941176470587E-2</v>
      </c>
      <c r="AG10" s="122">
        <f t="shared" si="4"/>
        <v>-9.3658126837463246E-2</v>
      </c>
      <c r="AH10" s="122">
        <f t="shared" si="4"/>
        <v>-1.6462841015992474E-2</v>
      </c>
      <c r="AI10" s="122">
        <f t="shared" si="4"/>
        <v>-4.9748743718592968E-2</v>
      </c>
      <c r="AJ10" s="122">
        <f t="shared" si="4"/>
        <v>-6.0770482908301685E-2</v>
      </c>
      <c r="AK10" s="130">
        <f t="shared" si="4"/>
        <v>1.9267822736030828E-3</v>
      </c>
      <c r="AL10" s="122">
        <f t="shared" si="4"/>
        <v>-5.7142857142857141E-2</v>
      </c>
      <c r="AM10" s="125" t="s">
        <v>56</v>
      </c>
      <c r="AN10" s="125" t="s">
        <v>56</v>
      </c>
      <c r="AO10" s="125" t="s">
        <v>56</v>
      </c>
    </row>
    <row r="11" spans="1:41" ht="15" customHeight="1" x14ac:dyDescent="0.35">
      <c r="A11" s="237" t="s">
        <v>31</v>
      </c>
      <c r="B11" s="258">
        <v>554161</v>
      </c>
      <c r="C11" s="258">
        <v>466866</v>
      </c>
      <c r="D11" s="239">
        <v>511369</v>
      </c>
      <c r="E11" s="239">
        <v>493903</v>
      </c>
      <c r="F11" s="239">
        <v>521255</v>
      </c>
      <c r="G11" s="239">
        <v>481417</v>
      </c>
      <c r="H11" s="239">
        <v>485197</v>
      </c>
      <c r="I11" s="239">
        <v>465881</v>
      </c>
      <c r="J11" s="239">
        <v>471651</v>
      </c>
      <c r="K11" s="239">
        <v>558053</v>
      </c>
      <c r="L11" s="239">
        <v>512968</v>
      </c>
      <c r="M11" s="239">
        <v>441065</v>
      </c>
      <c r="N11" s="239">
        <f t="shared" si="2"/>
        <v>496982.16666666669</v>
      </c>
      <c r="O11" s="239">
        <v>432919</v>
      </c>
      <c r="P11" s="239">
        <v>310460</v>
      </c>
      <c r="Q11" s="239">
        <v>350811</v>
      </c>
      <c r="R11" s="239">
        <v>409592</v>
      </c>
      <c r="S11" s="239">
        <v>428180</v>
      </c>
      <c r="T11" s="239">
        <v>416550</v>
      </c>
      <c r="U11" s="239">
        <v>446406</v>
      </c>
      <c r="V11" s="239">
        <v>541502</v>
      </c>
      <c r="W11" s="239">
        <v>484006</v>
      </c>
      <c r="X11" s="239">
        <v>437275</v>
      </c>
      <c r="Y11" s="239">
        <v>0</v>
      </c>
      <c r="Z11" s="239">
        <v>0</v>
      </c>
      <c r="AA11" s="239">
        <v>0</v>
      </c>
      <c r="AB11" s="240">
        <f t="shared" si="3"/>
        <v>425770.1</v>
      </c>
      <c r="AC11" s="241">
        <f>(O11-D11)/D11</f>
        <v>-0.15341172421480379</v>
      </c>
      <c r="AD11" s="241">
        <f t="shared" si="4"/>
        <v>-0.37141503493600969</v>
      </c>
      <c r="AE11" s="241">
        <f t="shared" si="4"/>
        <v>-0.32698775071701952</v>
      </c>
      <c r="AF11" s="241">
        <f t="shared" si="4"/>
        <v>-0.14919498065087025</v>
      </c>
      <c r="AG11" s="241">
        <f t="shared" si="4"/>
        <v>-0.117513092620111</v>
      </c>
      <c r="AH11" s="241">
        <f t="shared" si="4"/>
        <v>-0.10588755497648542</v>
      </c>
      <c r="AI11" s="241">
        <f t="shared" si="4"/>
        <v>-5.3524746051635638E-2</v>
      </c>
      <c r="AJ11" s="241">
        <f t="shared" si="4"/>
        <v>-2.9658473299131086E-2</v>
      </c>
      <c r="AK11" s="241">
        <f t="shared" si="4"/>
        <v>-5.6459662201150951E-2</v>
      </c>
      <c r="AL11" s="276">
        <f t="shared" si="4"/>
        <v>-8.5928377903483621E-3</v>
      </c>
      <c r="AM11" s="273" t="s">
        <v>56</v>
      </c>
      <c r="AN11" s="273" t="s">
        <v>56</v>
      </c>
      <c r="AO11" s="273" t="s">
        <v>56</v>
      </c>
    </row>
    <row r="12" spans="1:41" ht="17.25" customHeight="1" x14ac:dyDescent="0.35">
      <c r="A12" s="59" t="s">
        <v>32</v>
      </c>
      <c r="B12" s="59"/>
      <c r="C12" s="59"/>
      <c r="D12" s="3"/>
      <c r="E12" s="3"/>
      <c r="F12" s="3"/>
      <c r="G12" s="3"/>
      <c r="H12" s="3"/>
      <c r="I12" s="3"/>
      <c r="J12" s="3"/>
      <c r="K12" s="3"/>
      <c r="L12" s="3"/>
      <c r="M12" s="3"/>
      <c r="N12" s="84"/>
      <c r="O12" s="3"/>
      <c r="P12" s="3"/>
      <c r="Q12" s="3"/>
      <c r="R12" s="3"/>
      <c r="S12" s="3"/>
      <c r="T12" s="3"/>
      <c r="U12" s="3"/>
      <c r="V12" s="3"/>
      <c r="W12" s="3"/>
      <c r="X12" s="3"/>
      <c r="Y12" s="85"/>
      <c r="Z12" s="4"/>
      <c r="AA12" s="4"/>
      <c r="AB12" s="4"/>
      <c r="AC12" s="4"/>
      <c r="AD12" s="4"/>
      <c r="AE12" s="4"/>
      <c r="AF12" s="4"/>
      <c r="AG12" s="4"/>
      <c r="AH12" s="4"/>
      <c r="AI12" s="4"/>
      <c r="AJ12" s="4"/>
    </row>
    <row r="13" spans="1:41" ht="12" customHeight="1" x14ac:dyDescent="0.35">
      <c r="A13" s="73" t="s">
        <v>38</v>
      </c>
      <c r="B13" s="73"/>
      <c r="C13" s="73"/>
      <c r="D13" s="3"/>
      <c r="E13" s="3"/>
      <c r="F13" s="3"/>
      <c r="G13" s="3"/>
      <c r="H13" s="3"/>
      <c r="I13" s="3"/>
      <c r="J13" s="3"/>
      <c r="K13" s="3"/>
      <c r="L13" s="3"/>
      <c r="M13" s="3"/>
      <c r="N13" s="84"/>
      <c r="O13" s="3"/>
      <c r="P13" s="3"/>
      <c r="Q13" s="3"/>
      <c r="R13" s="3"/>
      <c r="S13" s="3"/>
      <c r="T13" s="3"/>
      <c r="U13" s="3"/>
      <c r="V13" s="3"/>
      <c r="W13" s="3"/>
      <c r="X13" s="3"/>
      <c r="Y13" s="85"/>
      <c r="Z13" s="4"/>
      <c r="AA13" s="4"/>
      <c r="AB13" s="4"/>
      <c r="AC13" s="4"/>
      <c r="AD13" s="4"/>
      <c r="AE13" s="4"/>
      <c r="AF13" s="4"/>
      <c r="AG13" s="4"/>
      <c r="AH13" s="4"/>
      <c r="AI13" s="4"/>
      <c r="AJ13" s="4"/>
    </row>
    <row r="14" spans="1:41" ht="12" customHeight="1" x14ac:dyDescent="0.4">
      <c r="A14" s="73" t="s">
        <v>33</v>
      </c>
      <c r="B14" s="73"/>
      <c r="C14" s="73"/>
      <c r="D14" s="28"/>
      <c r="E14" s="28"/>
      <c r="F14" s="28"/>
      <c r="G14" s="28"/>
      <c r="H14" s="28"/>
      <c r="I14" s="28"/>
      <c r="J14" s="28"/>
      <c r="K14" s="28"/>
      <c r="L14" s="28"/>
      <c r="M14" s="28"/>
      <c r="N14" s="76"/>
      <c r="O14" s="28"/>
      <c r="P14" s="28"/>
      <c r="Q14" s="28"/>
      <c r="R14" s="28"/>
      <c r="S14" s="28"/>
      <c r="T14" s="28"/>
      <c r="U14" s="28"/>
      <c r="V14" s="28"/>
      <c r="W14" s="28"/>
      <c r="X14" s="28"/>
      <c r="Y14" s="77"/>
      <c r="Z14" s="29"/>
      <c r="AA14" s="29"/>
      <c r="AB14" s="29"/>
      <c r="AC14" s="29"/>
      <c r="AD14" s="29"/>
      <c r="AE14" s="29"/>
      <c r="AF14" s="29"/>
      <c r="AG14" s="29"/>
      <c r="AH14" s="29"/>
      <c r="AI14" s="29"/>
      <c r="AJ14" s="29"/>
      <c r="AK14" s="27"/>
      <c r="AL14" s="27"/>
      <c r="AM14" s="27"/>
      <c r="AN14" s="27"/>
      <c r="AO14" s="27"/>
    </row>
    <row r="15" spans="1:41" ht="12" customHeight="1" x14ac:dyDescent="0.4">
      <c r="A15" s="73" t="s">
        <v>43</v>
      </c>
      <c r="B15" s="73"/>
      <c r="C15" s="73"/>
      <c r="D15" s="28"/>
      <c r="E15" s="28"/>
      <c r="F15" s="28"/>
      <c r="G15" s="28"/>
      <c r="H15" s="28"/>
      <c r="I15" s="28"/>
      <c r="J15" s="28"/>
      <c r="K15" s="28"/>
      <c r="L15" s="28"/>
      <c r="M15" s="28"/>
      <c r="N15" s="76"/>
      <c r="O15" s="28"/>
      <c r="P15" s="28"/>
      <c r="Q15" s="28"/>
      <c r="R15" s="28"/>
      <c r="S15" s="28"/>
      <c r="T15" s="28"/>
      <c r="U15" s="28"/>
      <c r="V15" s="28"/>
      <c r="W15" s="28"/>
      <c r="X15" s="28"/>
      <c r="Y15" s="77"/>
      <c r="Z15" s="29"/>
      <c r="AA15" s="29"/>
      <c r="AB15" s="29"/>
      <c r="AC15" s="29"/>
      <c r="AD15" s="29"/>
      <c r="AE15" s="29"/>
      <c r="AF15" s="29"/>
      <c r="AG15" s="29"/>
      <c r="AH15" s="29"/>
      <c r="AI15" s="29"/>
      <c r="AJ15" s="29"/>
      <c r="AK15" s="27"/>
      <c r="AL15" s="27"/>
      <c r="AM15" s="27"/>
      <c r="AN15" s="27"/>
      <c r="AO15" s="27"/>
    </row>
    <row r="16" spans="1:41" ht="12" customHeight="1" x14ac:dyDescent="0.4">
      <c r="A16" s="73" t="s">
        <v>75</v>
      </c>
      <c r="B16" s="73"/>
      <c r="C16" s="73"/>
      <c r="D16" s="28"/>
      <c r="E16" s="28"/>
      <c r="F16" s="28"/>
      <c r="G16" s="28"/>
      <c r="H16" s="28"/>
      <c r="I16" s="28"/>
      <c r="J16" s="28"/>
      <c r="K16" s="28"/>
      <c r="L16" s="28"/>
      <c r="M16" s="28"/>
      <c r="N16" s="76"/>
      <c r="O16" s="28"/>
      <c r="P16" s="28"/>
      <c r="Q16" s="28"/>
      <c r="R16" s="28"/>
      <c r="S16" s="28"/>
      <c r="T16" s="28"/>
      <c r="U16" s="28"/>
      <c r="V16" s="28"/>
      <c r="W16" s="28"/>
      <c r="X16" s="28"/>
      <c r="Y16" s="77"/>
      <c r="Z16" s="29"/>
      <c r="AA16" s="29"/>
      <c r="AB16" s="29"/>
      <c r="AC16" s="29"/>
      <c r="AD16" s="29"/>
      <c r="AE16" s="29"/>
      <c r="AF16" s="29"/>
      <c r="AG16" s="29"/>
      <c r="AH16" s="29"/>
      <c r="AI16" s="29"/>
      <c r="AJ16" s="29"/>
      <c r="AK16" s="27"/>
      <c r="AL16" s="27"/>
      <c r="AM16" s="27"/>
      <c r="AN16" s="27"/>
      <c r="AO16" s="27"/>
    </row>
    <row r="17" spans="1:41" ht="12" customHeight="1" x14ac:dyDescent="0.35">
      <c r="A17" s="73" t="s">
        <v>51</v>
      </c>
      <c r="B17" s="73"/>
      <c r="C17" s="73"/>
      <c r="D17" s="3"/>
      <c r="E17" s="3"/>
      <c r="F17" s="3"/>
      <c r="G17" s="3"/>
      <c r="H17" s="3"/>
      <c r="I17" s="3"/>
      <c r="J17" s="3"/>
      <c r="K17" s="3"/>
      <c r="L17" s="3"/>
      <c r="M17" s="3"/>
      <c r="N17" s="84"/>
      <c r="O17" s="3"/>
      <c r="P17" s="3"/>
      <c r="Q17" s="3"/>
      <c r="R17" s="3"/>
      <c r="S17" s="3"/>
      <c r="T17" s="3"/>
      <c r="U17" s="3"/>
      <c r="V17" s="3"/>
      <c r="W17" s="3"/>
      <c r="X17" s="3"/>
      <c r="Y17" s="85"/>
      <c r="Z17" s="4"/>
      <c r="AA17" s="4"/>
      <c r="AB17" s="4"/>
      <c r="AC17" s="4"/>
      <c r="AD17" s="4"/>
      <c r="AE17" s="4"/>
      <c r="AF17" s="4"/>
      <c r="AG17" s="4"/>
      <c r="AH17" s="4"/>
      <c r="AI17" s="4"/>
      <c r="AJ17" s="4"/>
    </row>
    <row r="18" spans="1:41" ht="12" customHeight="1" x14ac:dyDescent="0.35">
      <c r="A18" s="285" t="s">
        <v>136</v>
      </c>
      <c r="B18" s="285"/>
      <c r="C18" s="285"/>
      <c r="D18" s="285"/>
      <c r="E18" s="107"/>
      <c r="F18" s="107"/>
      <c r="G18" s="107"/>
      <c r="H18" s="39"/>
      <c r="I18" s="39"/>
      <c r="J18" s="39"/>
      <c r="K18" s="39"/>
      <c r="L18" s="39"/>
      <c r="M18" s="39"/>
      <c r="N18" s="84"/>
      <c r="O18" s="39"/>
      <c r="P18" s="39"/>
      <c r="Q18" s="39"/>
      <c r="R18" s="39"/>
      <c r="S18" s="39"/>
      <c r="T18" s="39"/>
      <c r="U18" s="39"/>
      <c r="V18" s="39"/>
      <c r="W18" s="39"/>
      <c r="X18" s="39"/>
      <c r="Y18" s="85"/>
      <c r="Z18" s="40"/>
      <c r="AA18" s="40"/>
      <c r="AB18" s="40"/>
      <c r="AC18" s="40"/>
      <c r="AD18" s="40"/>
      <c r="AE18" s="40"/>
      <c r="AF18" s="40"/>
      <c r="AG18" s="40"/>
      <c r="AH18" s="40"/>
      <c r="AI18" s="40"/>
      <c r="AJ18" s="40"/>
      <c r="AK18" s="7"/>
      <c r="AL18" s="7"/>
      <c r="AM18" s="7"/>
      <c r="AN18" s="7"/>
      <c r="AO18" s="7"/>
    </row>
    <row r="19" spans="1:41" ht="12" customHeight="1" x14ac:dyDescent="0.35">
      <c r="A19" s="89" t="s">
        <v>57</v>
      </c>
      <c r="B19" s="103"/>
      <c r="C19" s="103"/>
      <c r="D19" s="103"/>
      <c r="E19" s="103"/>
      <c r="F19" s="103"/>
      <c r="G19" s="103"/>
      <c r="H19" s="39"/>
      <c r="I19" s="39"/>
      <c r="J19" s="39"/>
      <c r="K19" s="39"/>
      <c r="L19" s="39"/>
      <c r="M19" s="39"/>
      <c r="N19" s="84"/>
      <c r="O19" s="39"/>
      <c r="P19" s="39"/>
      <c r="Q19" s="39"/>
      <c r="R19" s="39"/>
      <c r="S19" s="39"/>
      <c r="T19" s="39"/>
      <c r="U19" s="39"/>
      <c r="V19" s="39"/>
      <c r="W19" s="39"/>
      <c r="X19" s="39"/>
      <c r="Y19" s="85"/>
      <c r="Z19" s="40"/>
      <c r="AA19" s="40"/>
      <c r="AB19" s="40"/>
      <c r="AC19" s="40"/>
      <c r="AD19" s="40"/>
      <c r="AE19" s="40"/>
      <c r="AF19" s="40"/>
      <c r="AG19" s="40"/>
      <c r="AH19" s="40"/>
      <c r="AI19" s="40"/>
      <c r="AJ19" s="40"/>
      <c r="AK19" s="7"/>
      <c r="AL19" s="7"/>
      <c r="AM19" s="7"/>
      <c r="AN19" s="7"/>
      <c r="AO19" s="7"/>
    </row>
    <row r="20" spans="1:41" ht="12" customHeight="1" x14ac:dyDescent="0.35">
      <c r="A20" s="89" t="s">
        <v>242</v>
      </c>
      <c r="B20" s="89"/>
      <c r="C20" s="89"/>
      <c r="AK20" s="7"/>
      <c r="AL20" s="7"/>
      <c r="AM20" s="7"/>
      <c r="AN20" s="7"/>
      <c r="AO20" s="7"/>
    </row>
    <row r="21" spans="1:41" ht="12" customHeight="1" x14ac:dyDescent="0.35">
      <c r="A21" s="89" t="s">
        <v>55</v>
      </c>
      <c r="B21" s="89"/>
      <c r="C21" s="89"/>
      <c r="D21" s="3"/>
      <c r="E21" s="3"/>
      <c r="F21" s="3"/>
      <c r="G21" s="3"/>
      <c r="H21" s="3"/>
      <c r="I21" s="3"/>
      <c r="J21" s="3"/>
      <c r="K21" s="3"/>
      <c r="L21" s="3"/>
      <c r="M21" s="3"/>
      <c r="N21" s="84"/>
      <c r="O21" s="3"/>
      <c r="P21" s="3"/>
      <c r="Q21" s="3"/>
      <c r="R21" s="3"/>
      <c r="S21" s="3"/>
      <c r="T21" s="3"/>
      <c r="U21" s="3"/>
      <c r="V21" s="3"/>
      <c r="W21" s="3"/>
      <c r="X21" s="3"/>
      <c r="Y21" s="85"/>
      <c r="Z21" s="4"/>
      <c r="AA21" s="4"/>
      <c r="AB21" s="4"/>
      <c r="AC21" s="4"/>
      <c r="AD21" s="4"/>
      <c r="AE21" s="4"/>
      <c r="AF21" s="4"/>
      <c r="AG21" s="4"/>
      <c r="AH21" s="4"/>
      <c r="AI21" s="4"/>
      <c r="AJ21" s="4"/>
    </row>
    <row r="22" spans="1:41" ht="12" customHeight="1" x14ac:dyDescent="0.35">
      <c r="A22" s="89" t="s">
        <v>243</v>
      </c>
      <c r="B22" s="73"/>
      <c r="C22" s="73"/>
      <c r="D22" s="3"/>
      <c r="E22" s="3"/>
      <c r="F22" s="3"/>
      <c r="G22" s="3"/>
      <c r="H22" s="3"/>
      <c r="I22" s="3"/>
      <c r="J22" s="3"/>
      <c r="K22" s="3"/>
      <c r="L22" s="3"/>
      <c r="M22" s="3"/>
      <c r="N22" s="84"/>
      <c r="O22" s="3"/>
      <c r="P22" s="3"/>
      <c r="Q22" s="3"/>
      <c r="R22" s="3"/>
      <c r="S22" s="3"/>
      <c r="T22" s="3"/>
      <c r="U22" s="3"/>
      <c r="V22" s="3"/>
      <c r="W22" s="3"/>
      <c r="X22" s="3"/>
      <c r="Y22" s="85"/>
      <c r="Z22" s="4"/>
      <c r="AA22" s="4"/>
      <c r="AB22" s="4"/>
      <c r="AC22" s="4"/>
      <c r="AD22" s="4"/>
      <c r="AE22" s="4"/>
      <c r="AF22" s="4"/>
      <c r="AG22" s="4"/>
      <c r="AH22" s="4"/>
      <c r="AI22" s="4"/>
      <c r="AJ22" s="4"/>
    </row>
    <row r="23" spans="1:41" ht="12" customHeight="1" x14ac:dyDescent="0.35">
      <c r="A23" s="59" t="s">
        <v>35</v>
      </c>
      <c r="B23" s="59"/>
      <c r="C23" s="59"/>
    </row>
    <row r="24" spans="1:41" ht="30" customHeight="1" x14ac:dyDescent="0.35">
      <c r="A24" s="66" t="s">
        <v>244</v>
      </c>
      <c r="B24" s="66"/>
      <c r="C24" s="66"/>
      <c r="D24" s="67"/>
      <c r="E24" s="67"/>
      <c r="F24" s="67"/>
      <c r="G24" s="67"/>
      <c r="H24" s="67"/>
      <c r="I24" s="67"/>
      <c r="J24" s="67"/>
      <c r="K24" s="67"/>
      <c r="L24" s="67"/>
      <c r="M24" s="67"/>
      <c r="N24" s="87"/>
      <c r="O24" s="67"/>
      <c r="P24" s="67"/>
      <c r="Q24" s="67"/>
      <c r="R24" s="67"/>
      <c r="S24" s="67"/>
      <c r="T24" s="67"/>
      <c r="U24" s="67"/>
      <c r="V24" s="67"/>
      <c r="W24" s="67"/>
      <c r="X24" s="67"/>
      <c r="Y24" s="87"/>
      <c r="Z24" s="67"/>
      <c r="AA24" s="67"/>
      <c r="AB24" s="67"/>
      <c r="AC24" s="67"/>
      <c r="AD24" s="67"/>
      <c r="AE24" s="67"/>
      <c r="AF24" s="67"/>
      <c r="AG24" s="67"/>
      <c r="AH24" s="67"/>
      <c r="AI24" s="67"/>
      <c r="AJ24" s="87"/>
      <c r="AK24" s="24"/>
      <c r="AL24" s="24"/>
      <c r="AM24" s="24"/>
      <c r="AN24" s="24"/>
      <c r="AO24" s="24"/>
    </row>
    <row r="25" spans="1:41" ht="20.25" customHeight="1" x14ac:dyDescent="0.35">
      <c r="A25" s="58" t="s">
        <v>232</v>
      </c>
      <c r="B25" s="58"/>
      <c r="C25" s="58"/>
      <c r="D25" s="207"/>
      <c r="E25" s="207"/>
      <c r="F25" s="207"/>
      <c r="G25" s="207"/>
      <c r="H25" s="207"/>
      <c r="I25" s="207"/>
      <c r="J25" s="207"/>
      <c r="K25" s="207"/>
      <c r="L25" s="207"/>
      <c r="M25" s="207"/>
      <c r="N25" s="205"/>
      <c r="O25" s="205"/>
      <c r="P25" s="205"/>
      <c r="Q25" s="205"/>
      <c r="R25" s="205"/>
      <c r="S25" s="207"/>
      <c r="T25" s="207"/>
      <c r="U25" s="207"/>
      <c r="V25" s="207"/>
      <c r="W25" s="207"/>
      <c r="X25" s="207"/>
      <c r="Y25" s="205"/>
      <c r="Z25" s="205"/>
      <c r="AA25" s="205"/>
      <c r="AB25" s="205"/>
      <c r="AC25" s="205"/>
      <c r="AD25" s="205"/>
      <c r="AE25" s="205"/>
      <c r="AF25" s="205"/>
      <c r="AG25" s="205"/>
      <c r="AH25" s="205"/>
      <c r="AI25" s="205"/>
      <c r="AJ25" s="205"/>
      <c r="AK25" s="38"/>
      <c r="AL25" s="38"/>
      <c r="AM25" s="38"/>
      <c r="AN25" s="38"/>
      <c r="AO25" s="38"/>
    </row>
    <row r="26" spans="1:41" ht="15" customHeight="1" x14ac:dyDescent="0.35">
      <c r="A26" s="187"/>
      <c r="B26" s="286" t="s">
        <v>53</v>
      </c>
      <c r="C26" s="287"/>
      <c r="D26" s="287"/>
      <c r="E26" s="287"/>
      <c r="F26" s="287"/>
      <c r="G26" s="287"/>
      <c r="H26" s="287"/>
      <c r="I26" s="287"/>
      <c r="J26" s="287"/>
      <c r="K26" s="287"/>
      <c r="L26" s="287"/>
      <c r="M26" s="287"/>
      <c r="N26" s="288"/>
      <c r="O26" s="286" t="s">
        <v>54</v>
      </c>
      <c r="P26" s="287"/>
      <c r="Q26" s="287"/>
      <c r="R26" s="287"/>
      <c r="S26" s="287"/>
      <c r="T26" s="287"/>
      <c r="U26" s="287"/>
      <c r="V26" s="287"/>
      <c r="W26" s="287"/>
      <c r="X26" s="287"/>
      <c r="Y26" s="287"/>
      <c r="Z26" s="287"/>
      <c r="AA26" s="287"/>
      <c r="AB26" s="288"/>
      <c r="AC26" s="293" t="s">
        <v>60</v>
      </c>
      <c r="AD26" s="291"/>
      <c r="AE26" s="291"/>
      <c r="AF26" s="291"/>
      <c r="AG26" s="291"/>
      <c r="AH26" s="291"/>
      <c r="AI26" s="291"/>
      <c r="AJ26" s="291"/>
      <c r="AK26" s="291"/>
      <c r="AL26" s="291"/>
      <c r="AM26" s="291"/>
      <c r="AN26" s="291"/>
      <c r="AO26" s="292"/>
    </row>
    <row r="27" spans="1:41" ht="44.15" customHeight="1" x14ac:dyDescent="0.35">
      <c r="A27" s="147" t="s">
        <v>36</v>
      </c>
      <c r="B27" s="55" t="s">
        <v>157</v>
      </c>
      <c r="C27" s="55" t="s">
        <v>158</v>
      </c>
      <c r="D27" s="55" t="s">
        <v>159</v>
      </c>
      <c r="E27" s="55" t="s">
        <v>160</v>
      </c>
      <c r="F27" s="55" t="s">
        <v>161</v>
      </c>
      <c r="G27" s="55" t="s">
        <v>162</v>
      </c>
      <c r="H27" s="55" t="s">
        <v>163</v>
      </c>
      <c r="I27" s="55" t="s">
        <v>164</v>
      </c>
      <c r="J27" s="55" t="s">
        <v>165</v>
      </c>
      <c r="K27" s="55" t="s">
        <v>166</v>
      </c>
      <c r="L27" s="55" t="s">
        <v>167</v>
      </c>
      <c r="M27" s="55" t="s">
        <v>168</v>
      </c>
      <c r="N27" s="55" t="s">
        <v>153</v>
      </c>
      <c r="O27" s="55" t="s">
        <v>169</v>
      </c>
      <c r="P27" s="55" t="s">
        <v>170</v>
      </c>
      <c r="Q27" s="55" t="s">
        <v>171</v>
      </c>
      <c r="R27" s="55" t="s">
        <v>172</v>
      </c>
      <c r="S27" s="55" t="s">
        <v>173</v>
      </c>
      <c r="T27" s="55" t="s">
        <v>174</v>
      </c>
      <c r="U27" s="55" t="s">
        <v>175</v>
      </c>
      <c r="V27" s="55" t="s">
        <v>176</v>
      </c>
      <c r="W27" s="55" t="s">
        <v>177</v>
      </c>
      <c r="X27" s="55" t="s">
        <v>178</v>
      </c>
      <c r="Y27" s="55" t="s">
        <v>179</v>
      </c>
      <c r="Z27" s="55" t="s">
        <v>180</v>
      </c>
      <c r="AA27" s="55" t="s">
        <v>181</v>
      </c>
      <c r="AB27" s="55" t="s">
        <v>155</v>
      </c>
      <c r="AC27" s="55" t="s">
        <v>61</v>
      </c>
      <c r="AD27" s="55" t="s">
        <v>62</v>
      </c>
      <c r="AE27" s="55" t="s">
        <v>63</v>
      </c>
      <c r="AF27" s="55" t="s">
        <v>64</v>
      </c>
      <c r="AG27" s="55" t="s">
        <v>65</v>
      </c>
      <c r="AH27" s="55" t="s">
        <v>66</v>
      </c>
      <c r="AI27" s="55" t="s">
        <v>67</v>
      </c>
      <c r="AJ27" s="55" t="s">
        <v>68</v>
      </c>
      <c r="AK27" s="55" t="s">
        <v>69</v>
      </c>
      <c r="AL27" s="55" t="s">
        <v>70</v>
      </c>
      <c r="AM27" s="55" t="s">
        <v>71</v>
      </c>
      <c r="AN27" s="55" t="s">
        <v>72</v>
      </c>
      <c r="AO27" s="55" t="s">
        <v>73</v>
      </c>
    </row>
    <row r="28" spans="1:41" ht="15" customHeight="1" x14ac:dyDescent="0.35">
      <c r="A28" s="118" t="s">
        <v>40</v>
      </c>
      <c r="B28" s="128">
        <v>347683</v>
      </c>
      <c r="C28" s="128">
        <v>297077</v>
      </c>
      <c r="D28" s="120">
        <v>317541</v>
      </c>
      <c r="E28" s="120">
        <v>339344</v>
      </c>
      <c r="F28" s="120">
        <v>352542</v>
      </c>
      <c r="G28" s="120">
        <v>315031</v>
      </c>
      <c r="H28" s="120">
        <v>333009</v>
      </c>
      <c r="I28" s="120">
        <v>302517</v>
      </c>
      <c r="J28" s="120">
        <v>328119</v>
      </c>
      <c r="K28" s="120">
        <v>357827</v>
      </c>
      <c r="L28" s="120">
        <v>332680</v>
      </c>
      <c r="M28" s="120">
        <v>295622</v>
      </c>
      <c r="N28" s="120">
        <f>SUM(B28:M28)/12</f>
        <v>326582.66666666669</v>
      </c>
      <c r="O28" s="120">
        <v>306201</v>
      </c>
      <c r="P28" s="120">
        <v>299377</v>
      </c>
      <c r="Q28" s="120">
        <v>313834</v>
      </c>
      <c r="R28" s="120">
        <v>351129</v>
      </c>
      <c r="S28" s="120">
        <v>350398</v>
      </c>
      <c r="T28" s="120">
        <v>326187</v>
      </c>
      <c r="U28" s="120">
        <v>360722</v>
      </c>
      <c r="V28" s="120">
        <v>382400</v>
      </c>
      <c r="W28" s="120">
        <v>368635</v>
      </c>
      <c r="X28" s="120">
        <v>333556</v>
      </c>
      <c r="Y28" s="120">
        <v>0</v>
      </c>
      <c r="Z28" s="120">
        <v>0</v>
      </c>
      <c r="AA28" s="120">
        <v>0</v>
      </c>
      <c r="AB28" s="121">
        <f>SUM(O28:X28)/10</f>
        <v>339243.9</v>
      </c>
      <c r="AC28" s="122">
        <f>(O28-D28)/D28</f>
        <v>-3.5711923814562528E-2</v>
      </c>
      <c r="AD28" s="122">
        <f t="shared" ref="AD28:AL28" si="5">(P28-E28)/E28</f>
        <v>-0.11777724079400255</v>
      </c>
      <c r="AE28" s="122">
        <f t="shared" si="5"/>
        <v>-0.10979684690051114</v>
      </c>
      <c r="AF28" s="122">
        <f t="shared" si="5"/>
        <v>0.1145855487237764</v>
      </c>
      <c r="AG28" s="122">
        <f t="shared" si="5"/>
        <v>5.2217807927113079E-2</v>
      </c>
      <c r="AH28" s="122">
        <f t="shared" si="5"/>
        <v>7.8243536726861629E-2</v>
      </c>
      <c r="AI28" s="122">
        <f t="shared" si="5"/>
        <v>9.9363340739183043E-2</v>
      </c>
      <c r="AJ28" s="122">
        <f t="shared" si="5"/>
        <v>6.8672850287988335E-2</v>
      </c>
      <c r="AK28" s="122">
        <f t="shared" si="5"/>
        <v>0.10807683058795238</v>
      </c>
      <c r="AL28" s="122">
        <f t="shared" si="5"/>
        <v>0.12831927258458437</v>
      </c>
      <c r="AM28" s="125" t="s">
        <v>56</v>
      </c>
      <c r="AN28" s="125" t="s">
        <v>56</v>
      </c>
      <c r="AO28" s="125" t="s">
        <v>56</v>
      </c>
    </row>
    <row r="29" spans="1:41" ht="15" customHeight="1" x14ac:dyDescent="0.35">
      <c r="A29" s="118" t="s">
        <v>41</v>
      </c>
      <c r="B29" s="274">
        <v>1.2879548324191864E-2</v>
      </c>
      <c r="C29" s="274">
        <v>1.309761442319668E-2</v>
      </c>
      <c r="D29" s="125">
        <v>1.3245533647623457E-2</v>
      </c>
      <c r="E29" s="125">
        <v>1.262730444622566E-2</v>
      </c>
      <c r="F29" s="125">
        <v>1.2772946202154637E-2</v>
      </c>
      <c r="G29" s="125">
        <v>1.3839907818595631E-2</v>
      </c>
      <c r="H29" s="125">
        <v>1.4203820317168605E-2</v>
      </c>
      <c r="I29" s="125">
        <v>1.2954643871253516E-2</v>
      </c>
      <c r="J29" s="125">
        <v>1.40467330450233E-2</v>
      </c>
      <c r="K29" s="125">
        <v>1.3677000338152235E-2</v>
      </c>
      <c r="L29" s="125">
        <v>1.4344114464350126E-2</v>
      </c>
      <c r="M29" s="125">
        <v>1.3842000933624697E-2</v>
      </c>
      <c r="N29" s="125">
        <f>((B28*B29)+(C28*C29)+(D28*D29)+(E28*E29)+(F28*F29)+(G28*G29)+(H28*H29)+(I28*I29)+(J28*J29)+(K28*K29)+(L28*L29)+(M28*M29))/SUM(B28:M28)</f>
        <v>1.3457286975834603E-2</v>
      </c>
      <c r="O29" s="125">
        <v>0.21321615540119071</v>
      </c>
      <c r="P29" s="125">
        <v>0.569262167768399</v>
      </c>
      <c r="Q29" s="125">
        <v>0.49804673808446503</v>
      </c>
      <c r="R29" s="125">
        <v>0.42000518328021896</v>
      </c>
      <c r="S29" s="125">
        <v>0.35675717327153694</v>
      </c>
      <c r="T29" s="125">
        <v>0.33894361209980778</v>
      </c>
      <c r="U29" s="125">
        <v>0.3607237706599542</v>
      </c>
      <c r="V29" s="125">
        <v>0.36196391213389123</v>
      </c>
      <c r="W29" s="125">
        <v>0.37684159127592332</v>
      </c>
      <c r="X29" s="125">
        <v>0.3887053448296538</v>
      </c>
      <c r="Y29" s="125" t="s">
        <v>56</v>
      </c>
      <c r="Z29" s="125" t="s">
        <v>56</v>
      </c>
      <c r="AA29" s="125" t="s">
        <v>56</v>
      </c>
      <c r="AB29" s="125">
        <f>((O28*O29)+(P28*P29)+(Q28*Q29)+(R28*R29)+(S28*S29)+(T28*T29)+(U28*U29)+(V28*V29)+(W28*W29)+(X28*X29))/SUM(O28:X28)</f>
        <v>0.38679103736279413</v>
      </c>
      <c r="AC29" s="125" t="s">
        <v>56</v>
      </c>
      <c r="AD29" s="125" t="s">
        <v>56</v>
      </c>
      <c r="AE29" s="125" t="s">
        <v>56</v>
      </c>
      <c r="AF29" s="125" t="s">
        <v>56</v>
      </c>
      <c r="AG29" s="125" t="s">
        <v>56</v>
      </c>
      <c r="AH29" s="125" t="s">
        <v>56</v>
      </c>
      <c r="AI29" s="125" t="s">
        <v>56</v>
      </c>
      <c r="AJ29" s="125" t="s">
        <v>56</v>
      </c>
      <c r="AK29" s="125" t="s">
        <v>56</v>
      </c>
      <c r="AL29" s="125" t="s">
        <v>56</v>
      </c>
      <c r="AM29" s="125" t="s">
        <v>56</v>
      </c>
      <c r="AN29" s="125" t="s">
        <v>56</v>
      </c>
      <c r="AO29" s="125" t="s">
        <v>56</v>
      </c>
    </row>
    <row r="30" spans="1:41" ht="15" customHeight="1" x14ac:dyDescent="0.35">
      <c r="A30" s="118" t="s">
        <v>29</v>
      </c>
      <c r="B30" s="128">
        <v>88427</v>
      </c>
      <c r="C30" s="128">
        <v>74520</v>
      </c>
      <c r="D30" s="120">
        <v>78131</v>
      </c>
      <c r="E30" s="120">
        <v>84272</v>
      </c>
      <c r="F30" s="120">
        <v>87905</v>
      </c>
      <c r="G30" s="120">
        <v>80650</v>
      </c>
      <c r="H30" s="120">
        <v>82287</v>
      </c>
      <c r="I30" s="120">
        <v>73934</v>
      </c>
      <c r="J30" s="120">
        <v>81034</v>
      </c>
      <c r="K30" s="120">
        <v>90774</v>
      </c>
      <c r="L30" s="120">
        <v>82898</v>
      </c>
      <c r="M30" s="120">
        <v>75087</v>
      </c>
      <c r="N30" s="120">
        <f>SUM(B30:M30)/12</f>
        <v>81659.916666666672</v>
      </c>
      <c r="O30" s="120">
        <v>80961</v>
      </c>
      <c r="P30" s="120">
        <v>83836</v>
      </c>
      <c r="Q30" s="120">
        <v>87572</v>
      </c>
      <c r="R30" s="120">
        <v>94546</v>
      </c>
      <c r="S30" s="120">
        <v>89126</v>
      </c>
      <c r="T30" s="120">
        <v>76473</v>
      </c>
      <c r="U30" s="120">
        <v>90268</v>
      </c>
      <c r="V30" s="120">
        <v>93449</v>
      </c>
      <c r="W30" s="120">
        <v>91061</v>
      </c>
      <c r="X30" s="120">
        <v>85419</v>
      </c>
      <c r="Y30" s="120">
        <v>0</v>
      </c>
      <c r="Z30" s="120">
        <v>0</v>
      </c>
      <c r="AA30" s="120">
        <v>0</v>
      </c>
      <c r="AB30" s="121">
        <f>SUM(O30:X30)/10</f>
        <v>87271.1</v>
      </c>
      <c r="AC30" s="122">
        <f>(O30-D30)/D30</f>
        <v>3.6221218210441442E-2</v>
      </c>
      <c r="AD30" s="130">
        <f t="shared" ref="AD30:AL30" si="6">(P30-E30)/E30</f>
        <v>-5.1737231820770833E-3</v>
      </c>
      <c r="AE30" s="130">
        <f t="shared" si="6"/>
        <v>-3.7881804220465274E-3</v>
      </c>
      <c r="AF30" s="122">
        <f t="shared" si="6"/>
        <v>0.17230006199628023</v>
      </c>
      <c r="AG30" s="122">
        <f t="shared" si="6"/>
        <v>8.3111548604275276E-2</v>
      </c>
      <c r="AH30" s="122">
        <f t="shared" si="6"/>
        <v>3.43414396624016E-2</v>
      </c>
      <c r="AI30" s="122">
        <f t="shared" si="6"/>
        <v>0.11395216822568305</v>
      </c>
      <c r="AJ30" s="122">
        <f t="shared" si="6"/>
        <v>2.9468790622865577E-2</v>
      </c>
      <c r="AK30" s="122">
        <f t="shared" si="6"/>
        <v>9.8470409418803834E-2</v>
      </c>
      <c r="AL30" s="122">
        <f t="shared" si="6"/>
        <v>0.13760038355507612</v>
      </c>
      <c r="AM30" s="125" t="s">
        <v>56</v>
      </c>
      <c r="AN30" s="125" t="s">
        <v>56</v>
      </c>
      <c r="AO30" s="125" t="s">
        <v>56</v>
      </c>
    </row>
    <row r="31" spans="1:41" ht="15" customHeight="1" x14ac:dyDescent="0.35">
      <c r="A31" s="118" t="s">
        <v>42</v>
      </c>
      <c r="B31" s="274">
        <v>1.6533411740757915E-2</v>
      </c>
      <c r="C31" s="274">
        <v>1.9645732689210951E-2</v>
      </c>
      <c r="D31" s="125">
        <v>1.7445060219375152E-2</v>
      </c>
      <c r="E31" s="125">
        <v>1.6684070628441239E-2</v>
      </c>
      <c r="F31" s="125">
        <v>1.4936579261702975E-2</v>
      </c>
      <c r="G31" s="125">
        <v>1.6838189708617484E-2</v>
      </c>
      <c r="H31" s="125">
        <v>1.6843486820518429E-2</v>
      </c>
      <c r="I31" s="125">
        <v>1.8651770498011741E-2</v>
      </c>
      <c r="J31" s="125">
        <v>1.6425204235259273E-2</v>
      </c>
      <c r="K31" s="125">
        <v>1.7460946967193251E-2</v>
      </c>
      <c r="L31" s="125">
        <v>1.7877391493160269E-2</v>
      </c>
      <c r="M31" s="125">
        <v>1.8578448999160974E-2</v>
      </c>
      <c r="N31" s="125">
        <f>((B30*B31)+(C30*C31)+(D30*D31)+(E30*E31)+(F30*F31)+(G30*G31)+(H30*H31)+(I30*I31)+(J30*J31)+(K30*K31)+(L30*L31)+(M30*M31))/SUM(B30:M30)</f>
        <v>1.7270815240851538E-2</v>
      </c>
      <c r="O31" s="125">
        <v>0.17966675312804931</v>
      </c>
      <c r="P31" s="125">
        <v>0.48884727324776944</v>
      </c>
      <c r="Q31" s="125">
        <v>0.45322705887726672</v>
      </c>
      <c r="R31" s="125">
        <v>0.42660715418949507</v>
      </c>
      <c r="S31" s="125">
        <v>0.39813298027511612</v>
      </c>
      <c r="T31" s="125">
        <v>0.3802387770847227</v>
      </c>
      <c r="U31" s="125">
        <v>0.37994638188505342</v>
      </c>
      <c r="V31" s="125">
        <v>0.3735406478399983</v>
      </c>
      <c r="W31" s="125">
        <v>0.38754241662182493</v>
      </c>
      <c r="X31" s="125">
        <v>0.39604771772088176</v>
      </c>
      <c r="Y31" s="125" t="s">
        <v>56</v>
      </c>
      <c r="Z31" s="125" t="s">
        <v>56</v>
      </c>
      <c r="AA31" s="125" t="s">
        <v>56</v>
      </c>
      <c r="AB31" s="125">
        <f>((O30*O31)+(P30*P31)+(Q30*Q31)+(R30*R31)+(S30*S31)+(T30*T31)+(U30*U31)+(V30*V31)+(W30*W31)+(X30*X31))/SUM(O30:X30)</f>
        <v>0.38780191838993666</v>
      </c>
      <c r="AC31" s="125" t="s">
        <v>56</v>
      </c>
      <c r="AD31" s="125" t="s">
        <v>56</v>
      </c>
      <c r="AE31" s="125" t="s">
        <v>56</v>
      </c>
      <c r="AF31" s="125" t="s">
        <v>56</v>
      </c>
      <c r="AG31" s="125" t="s">
        <v>56</v>
      </c>
      <c r="AH31" s="125" t="s">
        <v>56</v>
      </c>
      <c r="AI31" s="125" t="s">
        <v>56</v>
      </c>
      <c r="AJ31" s="125" t="s">
        <v>56</v>
      </c>
      <c r="AK31" s="125" t="s">
        <v>56</v>
      </c>
      <c r="AL31" s="125" t="s">
        <v>56</v>
      </c>
      <c r="AM31" s="125" t="s">
        <v>56</v>
      </c>
      <c r="AN31" s="125" t="s">
        <v>56</v>
      </c>
      <c r="AO31" s="125" t="s">
        <v>56</v>
      </c>
    </row>
    <row r="32" spans="1:41" ht="15" customHeight="1" x14ac:dyDescent="0.35">
      <c r="A32" s="118" t="s">
        <v>30</v>
      </c>
      <c r="B32" s="200">
        <v>0</v>
      </c>
      <c r="C32" s="200">
        <v>0</v>
      </c>
      <c r="D32" s="120">
        <v>0</v>
      </c>
      <c r="E32" s="120">
        <v>0</v>
      </c>
      <c r="F32" s="120">
        <v>0</v>
      </c>
      <c r="G32" s="120" t="s">
        <v>58</v>
      </c>
      <c r="H32" s="120">
        <v>0</v>
      </c>
      <c r="I32" s="120">
        <v>0</v>
      </c>
      <c r="J32" s="120">
        <v>0</v>
      </c>
      <c r="K32" s="120">
        <v>0</v>
      </c>
      <c r="L32" s="120">
        <v>0</v>
      </c>
      <c r="M32" s="120">
        <v>0</v>
      </c>
      <c r="N32" s="120">
        <v>0</v>
      </c>
      <c r="O32" s="120" t="s">
        <v>58</v>
      </c>
      <c r="P32" s="120">
        <v>0</v>
      </c>
      <c r="Q32" s="120">
        <v>0</v>
      </c>
      <c r="R32" s="120">
        <v>0</v>
      </c>
      <c r="S32" s="120">
        <v>0</v>
      </c>
      <c r="T32" s="120" t="s">
        <v>58</v>
      </c>
      <c r="U32" s="120">
        <v>0</v>
      </c>
      <c r="V32" s="120">
        <v>5</v>
      </c>
      <c r="W32" s="120">
        <v>0</v>
      </c>
      <c r="X32" s="120">
        <v>0</v>
      </c>
      <c r="Y32" s="120">
        <v>0</v>
      </c>
      <c r="Z32" s="120">
        <v>0</v>
      </c>
      <c r="AA32" s="120">
        <v>0</v>
      </c>
      <c r="AB32" s="120" t="s">
        <v>58</v>
      </c>
      <c r="AC32" s="120" t="s">
        <v>58</v>
      </c>
      <c r="AD32" s="120" t="s">
        <v>58</v>
      </c>
      <c r="AE32" s="120" t="s">
        <v>58</v>
      </c>
      <c r="AF32" s="120" t="s">
        <v>58</v>
      </c>
      <c r="AG32" s="120" t="s">
        <v>58</v>
      </c>
      <c r="AH32" s="120" t="s">
        <v>58</v>
      </c>
      <c r="AI32" s="120" t="s">
        <v>58</v>
      </c>
      <c r="AJ32" s="120" t="s">
        <v>58</v>
      </c>
      <c r="AK32" s="120" t="s">
        <v>58</v>
      </c>
      <c r="AL32" s="120" t="s">
        <v>58</v>
      </c>
      <c r="AM32" s="125" t="s">
        <v>56</v>
      </c>
      <c r="AN32" s="125" t="s">
        <v>56</v>
      </c>
      <c r="AO32" s="125" t="s">
        <v>56</v>
      </c>
    </row>
    <row r="33" spans="1:41" ht="15" customHeight="1" x14ac:dyDescent="0.35">
      <c r="A33" s="237" t="s">
        <v>31</v>
      </c>
      <c r="B33" s="258">
        <v>394194</v>
      </c>
      <c r="C33" s="258">
        <v>333517</v>
      </c>
      <c r="D33" s="239">
        <v>371380</v>
      </c>
      <c r="E33" s="239">
        <v>377164</v>
      </c>
      <c r="F33" s="239">
        <v>402537</v>
      </c>
      <c r="G33" s="239">
        <v>363014</v>
      </c>
      <c r="H33" s="239">
        <v>381257</v>
      </c>
      <c r="I33" s="239">
        <v>352888</v>
      </c>
      <c r="J33" s="239">
        <v>369649</v>
      </c>
      <c r="K33" s="239">
        <v>403527</v>
      </c>
      <c r="L33" s="239">
        <v>377876</v>
      </c>
      <c r="M33" s="239">
        <v>339428</v>
      </c>
      <c r="N33" s="239">
        <f>SUM(B33:M33)/12</f>
        <v>372202.58333333331</v>
      </c>
      <c r="O33" s="239">
        <v>290976</v>
      </c>
      <c r="P33" s="239">
        <v>164085</v>
      </c>
      <c r="Q33" s="239">
        <v>214881</v>
      </c>
      <c r="R33" s="239">
        <v>306148</v>
      </c>
      <c r="S33" s="239">
        <v>333603</v>
      </c>
      <c r="T33" s="239">
        <v>315100</v>
      </c>
      <c r="U33" s="239">
        <v>342628</v>
      </c>
      <c r="V33" s="239">
        <v>365350</v>
      </c>
      <c r="W33" s="239">
        <v>351951</v>
      </c>
      <c r="X33" s="239">
        <v>322169</v>
      </c>
      <c r="Y33" s="239">
        <v>0</v>
      </c>
      <c r="Z33" s="239">
        <v>0</v>
      </c>
      <c r="AA33" s="239">
        <v>0</v>
      </c>
      <c r="AB33" s="240">
        <f t="shared" ref="AB33" si="7">SUM(O33:X33)/10</f>
        <v>300689.09999999998</v>
      </c>
      <c r="AC33" s="241">
        <f>(O33-D33)/D33</f>
        <v>-0.21650061931175615</v>
      </c>
      <c r="AD33" s="241">
        <f t="shared" ref="AD33:AL33" si="8">(P33-E33)/E33</f>
        <v>-0.56495052550084313</v>
      </c>
      <c r="AE33" s="241">
        <f t="shared" si="8"/>
        <v>-0.46618323284567631</v>
      </c>
      <c r="AF33" s="241">
        <f t="shared" si="8"/>
        <v>-0.15664960580032725</v>
      </c>
      <c r="AG33" s="241">
        <f t="shared" si="8"/>
        <v>-0.12499180342918294</v>
      </c>
      <c r="AH33" s="241">
        <f t="shared" si="8"/>
        <v>-0.10708213370814536</v>
      </c>
      <c r="AI33" s="241">
        <f t="shared" si="8"/>
        <v>-7.3099075068510933E-2</v>
      </c>
      <c r="AJ33" s="241">
        <f t="shared" si="8"/>
        <v>-9.4608291390662833E-2</v>
      </c>
      <c r="AK33" s="241">
        <f t="shared" si="8"/>
        <v>-6.8607162137844166E-2</v>
      </c>
      <c r="AL33" s="241">
        <f t="shared" si="8"/>
        <v>-5.0847307823750548E-2</v>
      </c>
      <c r="AM33" s="273" t="s">
        <v>56</v>
      </c>
      <c r="AN33" s="273" t="s">
        <v>56</v>
      </c>
      <c r="AO33" s="273" t="s">
        <v>56</v>
      </c>
    </row>
    <row r="34" spans="1:41" ht="17.25" customHeight="1" x14ac:dyDescent="0.35">
      <c r="A34" s="59" t="s">
        <v>32</v>
      </c>
      <c r="B34" s="59"/>
      <c r="C34" s="59"/>
      <c r="D34" s="30"/>
      <c r="E34" s="30"/>
      <c r="F34" s="30"/>
      <c r="G34" s="30"/>
      <c r="H34" s="30"/>
      <c r="I34" s="30"/>
      <c r="J34" s="30"/>
      <c r="K34" s="30"/>
      <c r="L34" s="30"/>
      <c r="M34" s="30"/>
      <c r="N34" s="63"/>
      <c r="O34" s="30"/>
      <c r="P34" s="30"/>
      <c r="Q34" s="30"/>
      <c r="R34" s="30"/>
      <c r="S34" s="30"/>
      <c r="T34" s="30"/>
      <c r="U34" s="30"/>
      <c r="V34" s="30"/>
      <c r="W34" s="30"/>
      <c r="X34" s="30"/>
      <c r="Y34" s="64"/>
      <c r="Z34" s="31"/>
      <c r="AA34" s="31"/>
      <c r="AB34" s="31"/>
      <c r="AC34" s="31"/>
      <c r="AD34" s="31"/>
      <c r="AE34" s="31"/>
      <c r="AF34" s="31"/>
      <c r="AG34" s="31"/>
      <c r="AH34" s="31"/>
      <c r="AI34" s="31"/>
      <c r="AJ34" s="31"/>
      <c r="AK34" s="41"/>
      <c r="AL34" s="41"/>
      <c r="AM34" s="41"/>
      <c r="AN34" s="41"/>
      <c r="AO34" s="41"/>
    </row>
    <row r="35" spans="1:41" ht="12" customHeight="1" x14ac:dyDescent="0.35">
      <c r="A35" s="73" t="s">
        <v>38</v>
      </c>
      <c r="B35" s="73"/>
      <c r="C35" s="73"/>
      <c r="D35" s="30"/>
      <c r="E35" s="30"/>
      <c r="F35" s="30"/>
      <c r="G35" s="30"/>
      <c r="H35" s="30"/>
      <c r="I35" s="30"/>
      <c r="J35" s="30"/>
      <c r="K35" s="30"/>
      <c r="L35" s="30"/>
      <c r="M35" s="30"/>
      <c r="N35" s="63"/>
      <c r="O35" s="30"/>
      <c r="P35" s="30"/>
      <c r="Q35" s="30"/>
      <c r="R35" s="30"/>
      <c r="S35" s="30"/>
      <c r="T35" s="30"/>
      <c r="U35" s="30"/>
      <c r="V35" s="30"/>
      <c r="W35" s="30"/>
      <c r="X35" s="30"/>
      <c r="Y35" s="64"/>
      <c r="Z35" s="31"/>
      <c r="AA35" s="31"/>
      <c r="AB35" s="31"/>
      <c r="AC35" s="31"/>
      <c r="AD35" s="31"/>
      <c r="AE35" s="31"/>
      <c r="AF35" s="31"/>
      <c r="AG35" s="31"/>
      <c r="AH35" s="31"/>
      <c r="AI35" s="31"/>
      <c r="AJ35" s="31"/>
      <c r="AK35" s="41"/>
      <c r="AL35" s="41"/>
      <c r="AM35" s="41"/>
      <c r="AN35" s="41"/>
      <c r="AO35" s="41"/>
    </row>
    <row r="36" spans="1:41" ht="12" customHeight="1" x14ac:dyDescent="0.4">
      <c r="A36" s="73" t="s">
        <v>33</v>
      </c>
      <c r="B36" s="73"/>
      <c r="C36" s="73"/>
      <c r="D36" s="201"/>
      <c r="E36" s="201"/>
      <c r="F36" s="201"/>
      <c r="G36" s="201"/>
      <c r="H36" s="201"/>
      <c r="I36" s="201"/>
      <c r="J36" s="201"/>
      <c r="K36" s="201"/>
      <c r="L36" s="201"/>
      <c r="M36" s="201"/>
      <c r="N36" s="202"/>
      <c r="O36" s="201"/>
      <c r="P36" s="201"/>
      <c r="Q36" s="201"/>
      <c r="R36" s="201"/>
      <c r="S36" s="201"/>
      <c r="T36" s="201"/>
      <c r="U36" s="201"/>
      <c r="V36" s="201"/>
      <c r="W36" s="201"/>
      <c r="X36" s="201"/>
      <c r="Y36" s="203"/>
      <c r="Z36" s="204"/>
      <c r="AA36" s="204"/>
      <c r="AB36" s="204"/>
      <c r="AC36" s="204"/>
      <c r="AD36" s="204"/>
      <c r="AE36" s="204"/>
      <c r="AF36" s="204"/>
      <c r="AG36" s="204"/>
      <c r="AH36" s="204"/>
      <c r="AI36" s="204"/>
      <c r="AJ36" s="204"/>
      <c r="AK36" s="159"/>
      <c r="AL36" s="159"/>
      <c r="AM36" s="159"/>
      <c r="AN36" s="159"/>
      <c r="AO36" s="159"/>
    </row>
    <row r="37" spans="1:41" ht="12" customHeight="1" x14ac:dyDescent="0.35">
      <c r="A37" s="73" t="s">
        <v>43</v>
      </c>
      <c r="B37" s="73"/>
      <c r="C37" s="73"/>
      <c r="D37" s="30"/>
      <c r="E37" s="30"/>
      <c r="F37" s="30"/>
      <c r="G37" s="30"/>
      <c r="H37" s="30"/>
      <c r="I37" s="30"/>
      <c r="J37" s="30"/>
      <c r="K37" s="30"/>
      <c r="L37" s="30"/>
      <c r="M37" s="30"/>
      <c r="N37" s="63"/>
      <c r="O37" s="30"/>
      <c r="P37" s="30"/>
      <c r="Q37" s="30"/>
      <c r="R37" s="30"/>
      <c r="S37" s="30"/>
      <c r="T37" s="30"/>
      <c r="U37" s="30"/>
      <c r="V37" s="30"/>
      <c r="W37" s="30"/>
      <c r="X37" s="30"/>
      <c r="Y37" s="64"/>
      <c r="Z37" s="31"/>
      <c r="AA37" s="31"/>
      <c r="AB37" s="31"/>
      <c r="AC37" s="31"/>
      <c r="AD37" s="31"/>
      <c r="AE37" s="31"/>
      <c r="AF37" s="31"/>
      <c r="AG37" s="31"/>
      <c r="AH37" s="31"/>
      <c r="AI37" s="31"/>
      <c r="AJ37" s="31"/>
      <c r="AK37" s="41"/>
      <c r="AL37" s="41"/>
      <c r="AM37" s="41"/>
      <c r="AN37" s="41"/>
      <c r="AO37" s="41"/>
    </row>
    <row r="38" spans="1:41" ht="12" customHeight="1" x14ac:dyDescent="0.35">
      <c r="A38" s="73" t="s">
        <v>75</v>
      </c>
      <c r="B38" s="73"/>
      <c r="C38" s="73"/>
      <c r="D38" s="182"/>
      <c r="E38" s="182"/>
      <c r="F38" s="182"/>
      <c r="G38" s="182"/>
      <c r="H38" s="182"/>
      <c r="I38" s="182"/>
      <c r="J38" s="182"/>
      <c r="K38" s="182"/>
      <c r="L38" s="182"/>
      <c r="M38" s="182"/>
      <c r="N38" s="63"/>
      <c r="O38" s="182"/>
      <c r="P38" s="182"/>
      <c r="Q38" s="182"/>
      <c r="R38" s="182"/>
      <c r="S38" s="182"/>
      <c r="T38" s="182"/>
      <c r="U38" s="182"/>
      <c r="V38" s="182"/>
      <c r="W38" s="182"/>
      <c r="X38" s="182"/>
      <c r="Y38" s="64"/>
      <c r="Z38" s="183"/>
      <c r="AA38" s="183"/>
      <c r="AB38" s="183"/>
      <c r="AC38" s="183"/>
      <c r="AD38" s="183"/>
      <c r="AE38" s="183"/>
      <c r="AF38" s="183"/>
      <c r="AG38" s="183"/>
      <c r="AH38" s="183"/>
      <c r="AI38" s="183"/>
      <c r="AJ38" s="183"/>
      <c r="AK38" s="41"/>
      <c r="AL38" s="41"/>
      <c r="AM38" s="41"/>
      <c r="AN38" s="41"/>
      <c r="AO38" s="41"/>
    </row>
    <row r="39" spans="1:41" ht="12" customHeight="1" x14ac:dyDescent="0.35">
      <c r="A39" s="73" t="s">
        <v>51</v>
      </c>
      <c r="B39" s="73"/>
      <c r="C39" s="73"/>
      <c r="D39" s="3"/>
      <c r="E39" s="3"/>
      <c r="F39" s="3"/>
      <c r="G39" s="3"/>
      <c r="H39" s="3"/>
      <c r="I39" s="3"/>
      <c r="J39" s="3"/>
      <c r="K39" s="3"/>
      <c r="L39" s="3"/>
      <c r="M39" s="3"/>
      <c r="N39" s="84"/>
      <c r="O39" s="3"/>
      <c r="P39" s="3"/>
      <c r="Q39" s="3"/>
      <c r="R39" s="3"/>
      <c r="S39" s="3"/>
      <c r="T39" s="3"/>
      <c r="U39" s="3"/>
      <c r="V39" s="3"/>
      <c r="W39" s="3"/>
      <c r="X39" s="3"/>
      <c r="Y39" s="85"/>
      <c r="Z39" s="4"/>
      <c r="AA39" s="4"/>
      <c r="AB39" s="4"/>
      <c r="AC39" s="4"/>
      <c r="AD39" s="4"/>
      <c r="AE39" s="4"/>
      <c r="AF39" s="4"/>
      <c r="AG39" s="4"/>
      <c r="AH39" s="4"/>
      <c r="AI39" s="4"/>
      <c r="AJ39" s="4"/>
    </row>
    <row r="40" spans="1:41" ht="12" customHeight="1" x14ac:dyDescent="0.35">
      <c r="A40" s="285" t="s">
        <v>136</v>
      </c>
      <c r="B40" s="285"/>
      <c r="C40" s="285"/>
      <c r="D40" s="285"/>
      <c r="E40" s="107"/>
      <c r="F40" s="107"/>
      <c r="G40" s="107"/>
      <c r="H40" s="39"/>
      <c r="I40" s="39"/>
      <c r="J40" s="39"/>
      <c r="K40" s="39"/>
      <c r="L40" s="39"/>
      <c r="M40" s="39"/>
      <c r="N40" s="84"/>
      <c r="O40" s="39"/>
      <c r="P40" s="39"/>
      <c r="Q40" s="39"/>
      <c r="R40" s="39"/>
      <c r="S40" s="39"/>
      <c r="T40" s="39"/>
      <c r="U40" s="39"/>
      <c r="V40" s="39"/>
      <c r="W40" s="39"/>
      <c r="X40" s="39"/>
      <c r="Y40" s="85"/>
      <c r="Z40" s="40"/>
      <c r="AA40" s="40"/>
      <c r="AB40" s="40"/>
      <c r="AC40" s="40"/>
      <c r="AD40" s="40"/>
      <c r="AE40" s="40"/>
      <c r="AF40" s="40"/>
      <c r="AG40" s="40"/>
      <c r="AH40" s="40"/>
      <c r="AI40" s="40"/>
      <c r="AJ40" s="40"/>
      <c r="AK40" s="7"/>
      <c r="AL40" s="7"/>
      <c r="AM40" s="7"/>
      <c r="AN40" s="7"/>
      <c r="AO40" s="7"/>
    </row>
    <row r="41" spans="1:41" ht="12" customHeight="1" x14ac:dyDescent="0.35">
      <c r="A41" s="89" t="s">
        <v>57</v>
      </c>
      <c r="B41" s="73"/>
      <c r="C41" s="73"/>
      <c r="D41" s="30"/>
      <c r="E41" s="30"/>
      <c r="F41" s="30"/>
      <c r="G41" s="30"/>
      <c r="H41" s="30"/>
      <c r="I41" s="30"/>
      <c r="J41" s="30"/>
      <c r="K41" s="30"/>
      <c r="L41" s="30"/>
      <c r="M41" s="30"/>
      <c r="N41" s="63"/>
      <c r="O41" s="30"/>
      <c r="P41" s="30"/>
      <c r="Q41" s="30"/>
      <c r="R41" s="30"/>
      <c r="S41" s="30"/>
      <c r="T41" s="30"/>
      <c r="U41" s="30"/>
      <c r="V41" s="30"/>
      <c r="W41" s="30"/>
      <c r="X41" s="30"/>
      <c r="Y41" s="64"/>
      <c r="Z41" s="31"/>
      <c r="AA41" s="31"/>
      <c r="AB41" s="31"/>
      <c r="AC41" s="31"/>
      <c r="AD41" s="31"/>
      <c r="AE41" s="31"/>
      <c r="AF41" s="31"/>
      <c r="AG41" s="31"/>
      <c r="AH41" s="31"/>
      <c r="AI41" s="31"/>
      <c r="AJ41" s="31"/>
      <c r="AK41" s="41"/>
      <c r="AL41" s="41"/>
      <c r="AM41" s="41"/>
      <c r="AN41" s="41"/>
      <c r="AO41" s="41"/>
    </row>
    <row r="42" spans="1:41" ht="12" customHeight="1" x14ac:dyDescent="0.35">
      <c r="A42" s="89" t="s">
        <v>242</v>
      </c>
      <c r="B42" s="89"/>
      <c r="C42" s="89"/>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41"/>
      <c r="AL42" s="41"/>
      <c r="AM42" s="41"/>
      <c r="AN42" s="41"/>
      <c r="AO42" s="41"/>
    </row>
    <row r="43" spans="1:41" ht="12" customHeight="1" x14ac:dyDescent="0.35">
      <c r="A43" s="89" t="s">
        <v>55</v>
      </c>
      <c r="B43" s="89"/>
      <c r="C43" s="89"/>
      <c r="D43" s="30"/>
      <c r="E43" s="30"/>
      <c r="F43" s="30"/>
      <c r="G43" s="30"/>
      <c r="H43" s="30"/>
      <c r="I43" s="30"/>
      <c r="J43" s="30"/>
      <c r="K43" s="30"/>
      <c r="L43" s="30"/>
      <c r="M43" s="30"/>
      <c r="N43" s="63"/>
      <c r="O43" s="30"/>
      <c r="P43" s="30"/>
      <c r="Q43" s="30"/>
      <c r="R43" s="30"/>
      <c r="S43" s="30"/>
      <c r="T43" s="30"/>
      <c r="U43" s="30"/>
      <c r="V43" s="30"/>
      <c r="W43" s="30"/>
      <c r="X43" s="30"/>
      <c r="Y43" s="64"/>
      <c r="Z43" s="31"/>
      <c r="AA43" s="31"/>
      <c r="AB43" s="31"/>
      <c r="AC43" s="31"/>
      <c r="AD43" s="31"/>
      <c r="AE43" s="31"/>
      <c r="AF43" s="31"/>
      <c r="AG43" s="31"/>
      <c r="AH43" s="31"/>
      <c r="AI43" s="31"/>
      <c r="AJ43" s="31"/>
      <c r="AK43" s="41"/>
      <c r="AL43" s="41"/>
      <c r="AM43" s="41"/>
      <c r="AN43" s="41"/>
      <c r="AO43" s="41"/>
    </row>
    <row r="44" spans="1:41" ht="12" customHeight="1" x14ac:dyDescent="0.35">
      <c r="A44" s="89" t="s">
        <v>243</v>
      </c>
      <c r="B44" s="73"/>
      <c r="C44" s="73"/>
      <c r="D44" s="30"/>
      <c r="E44" s="30"/>
      <c r="F44" s="30"/>
      <c r="G44" s="30"/>
      <c r="H44" s="30"/>
      <c r="I44" s="30"/>
      <c r="J44" s="30"/>
      <c r="K44" s="30"/>
      <c r="L44" s="30"/>
      <c r="M44" s="30"/>
      <c r="N44" s="63"/>
      <c r="O44" s="30"/>
      <c r="P44" s="30"/>
      <c r="Q44" s="30"/>
      <c r="R44" s="30"/>
      <c r="S44" s="30"/>
      <c r="T44" s="30"/>
      <c r="U44" s="30"/>
      <c r="V44" s="30"/>
      <c r="W44" s="30"/>
      <c r="X44" s="30"/>
      <c r="Y44" s="64"/>
      <c r="Z44" s="31"/>
      <c r="AA44" s="31"/>
      <c r="AB44" s="31"/>
      <c r="AC44" s="31"/>
      <c r="AD44" s="31"/>
      <c r="AE44" s="31"/>
      <c r="AF44" s="31"/>
      <c r="AG44" s="31"/>
      <c r="AH44" s="31"/>
      <c r="AI44" s="31"/>
      <c r="AJ44" s="31"/>
      <c r="AK44" s="41"/>
      <c r="AL44" s="41"/>
      <c r="AM44" s="41"/>
      <c r="AN44" s="41"/>
      <c r="AO44" s="41"/>
    </row>
    <row r="45" spans="1:41" ht="12" customHeight="1" x14ac:dyDescent="0.35">
      <c r="A45" s="59" t="s">
        <v>35</v>
      </c>
      <c r="B45" s="59"/>
      <c r="C45" s="59"/>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41"/>
      <c r="AL45" s="41"/>
      <c r="AM45" s="41"/>
      <c r="AN45" s="41"/>
      <c r="AO45" s="41"/>
    </row>
    <row r="46" spans="1:41" ht="30" customHeight="1" x14ac:dyDescent="0.35">
      <c r="A46" s="66" t="s">
        <v>244</v>
      </c>
      <c r="B46" s="66"/>
      <c r="C46" s="66"/>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38"/>
      <c r="AL46" s="38"/>
      <c r="AM46" s="38"/>
      <c r="AN46" s="38"/>
      <c r="AO46" s="38"/>
    </row>
    <row r="47" spans="1:41" ht="20.25" customHeight="1" x14ac:dyDescent="0.35">
      <c r="A47" s="145" t="s">
        <v>233</v>
      </c>
      <c r="B47" s="206"/>
      <c r="C47" s="206"/>
      <c r="D47" s="64"/>
      <c r="E47" s="64"/>
      <c r="F47" s="64"/>
      <c r="G47" s="64"/>
      <c r="H47" s="64"/>
      <c r="I47" s="64"/>
      <c r="J47" s="64"/>
      <c r="K47" s="64"/>
      <c r="L47" s="64"/>
      <c r="M47" s="64"/>
      <c r="N47" s="64"/>
      <c r="O47" s="30"/>
      <c r="P47" s="30"/>
      <c r="Q47" s="30"/>
      <c r="R47" s="30"/>
      <c r="S47" s="64"/>
      <c r="T47" s="64"/>
      <c r="U47" s="64"/>
      <c r="V47" s="64"/>
      <c r="W47" s="64"/>
      <c r="X47" s="64"/>
      <c r="Y47" s="64"/>
      <c r="Z47" s="170"/>
      <c r="AA47" s="170"/>
      <c r="AB47" s="170"/>
      <c r="AC47" s="170"/>
      <c r="AD47" s="170"/>
      <c r="AE47" s="170"/>
      <c r="AF47" s="170"/>
      <c r="AG47" s="170"/>
      <c r="AH47" s="170"/>
      <c r="AI47" s="170"/>
      <c r="AJ47" s="170"/>
      <c r="AK47" s="41"/>
      <c r="AL47" s="41"/>
      <c r="AM47" s="41"/>
      <c r="AN47" s="41"/>
      <c r="AO47" s="41"/>
    </row>
    <row r="48" spans="1:41" ht="15" customHeight="1" x14ac:dyDescent="0.35">
      <c r="A48" s="139"/>
      <c r="B48" s="286" t="s">
        <v>53</v>
      </c>
      <c r="C48" s="287"/>
      <c r="D48" s="287"/>
      <c r="E48" s="287"/>
      <c r="F48" s="287"/>
      <c r="G48" s="287"/>
      <c r="H48" s="287"/>
      <c r="I48" s="287"/>
      <c r="J48" s="287"/>
      <c r="K48" s="287"/>
      <c r="L48" s="287"/>
      <c r="M48" s="287"/>
      <c r="N48" s="288"/>
      <c r="O48" s="286" t="s">
        <v>54</v>
      </c>
      <c r="P48" s="287"/>
      <c r="Q48" s="287"/>
      <c r="R48" s="287"/>
      <c r="S48" s="287"/>
      <c r="T48" s="287"/>
      <c r="U48" s="287"/>
      <c r="V48" s="287"/>
      <c r="W48" s="287"/>
      <c r="X48" s="287"/>
      <c r="Y48" s="287"/>
      <c r="Z48" s="287"/>
      <c r="AA48" s="287"/>
      <c r="AB48" s="288"/>
      <c r="AC48" s="293" t="s">
        <v>60</v>
      </c>
      <c r="AD48" s="291"/>
      <c r="AE48" s="291"/>
      <c r="AF48" s="291"/>
      <c r="AG48" s="291"/>
      <c r="AH48" s="291"/>
      <c r="AI48" s="291"/>
      <c r="AJ48" s="291"/>
      <c r="AK48" s="291"/>
      <c r="AL48" s="291"/>
      <c r="AM48" s="291"/>
      <c r="AN48" s="291"/>
      <c r="AO48" s="292"/>
    </row>
    <row r="49" spans="1:41" ht="44.15" customHeight="1" x14ac:dyDescent="0.35">
      <c r="A49" s="117" t="s">
        <v>37</v>
      </c>
      <c r="B49" s="55" t="s">
        <v>157</v>
      </c>
      <c r="C49" s="55" t="s">
        <v>158</v>
      </c>
      <c r="D49" s="55" t="s">
        <v>159</v>
      </c>
      <c r="E49" s="55" t="s">
        <v>160</v>
      </c>
      <c r="F49" s="55" t="s">
        <v>161</v>
      </c>
      <c r="G49" s="55" t="s">
        <v>162</v>
      </c>
      <c r="H49" s="55" t="s">
        <v>163</v>
      </c>
      <c r="I49" s="55" t="s">
        <v>164</v>
      </c>
      <c r="J49" s="55" t="s">
        <v>165</v>
      </c>
      <c r="K49" s="55" t="s">
        <v>166</v>
      </c>
      <c r="L49" s="55" t="s">
        <v>167</v>
      </c>
      <c r="M49" s="55" t="s">
        <v>168</v>
      </c>
      <c r="N49" s="55" t="s">
        <v>153</v>
      </c>
      <c r="O49" s="55" t="s">
        <v>169</v>
      </c>
      <c r="P49" s="55" t="s">
        <v>170</v>
      </c>
      <c r="Q49" s="55" t="s">
        <v>171</v>
      </c>
      <c r="R49" s="55" t="s">
        <v>172</v>
      </c>
      <c r="S49" s="55" t="s">
        <v>173</v>
      </c>
      <c r="T49" s="55" t="s">
        <v>174</v>
      </c>
      <c r="U49" s="55" t="s">
        <v>175</v>
      </c>
      <c r="V49" s="55" t="s">
        <v>176</v>
      </c>
      <c r="W49" s="55" t="s">
        <v>177</v>
      </c>
      <c r="X49" s="55" t="s">
        <v>178</v>
      </c>
      <c r="Y49" s="55" t="s">
        <v>179</v>
      </c>
      <c r="Z49" s="55" t="s">
        <v>180</v>
      </c>
      <c r="AA49" s="55" t="s">
        <v>181</v>
      </c>
      <c r="AB49" s="55" t="s">
        <v>155</v>
      </c>
      <c r="AC49" s="55" t="s">
        <v>61</v>
      </c>
      <c r="AD49" s="55" t="s">
        <v>62</v>
      </c>
      <c r="AE49" s="55" t="s">
        <v>63</v>
      </c>
      <c r="AF49" s="55" t="s">
        <v>64</v>
      </c>
      <c r="AG49" s="55" t="s">
        <v>65</v>
      </c>
      <c r="AH49" s="55" t="s">
        <v>66</v>
      </c>
      <c r="AI49" s="55" t="s">
        <v>67</v>
      </c>
      <c r="AJ49" s="55" t="s">
        <v>68</v>
      </c>
      <c r="AK49" s="55" t="s">
        <v>69</v>
      </c>
      <c r="AL49" s="55" t="s">
        <v>70</v>
      </c>
      <c r="AM49" s="55" t="s">
        <v>71</v>
      </c>
      <c r="AN49" s="55" t="s">
        <v>72</v>
      </c>
      <c r="AO49" s="55" t="s">
        <v>73</v>
      </c>
    </row>
    <row r="50" spans="1:41" ht="15" customHeight="1" x14ac:dyDescent="0.35">
      <c r="A50" s="118" t="s">
        <v>40</v>
      </c>
      <c r="B50" s="128">
        <v>264941</v>
      </c>
      <c r="C50" s="128">
        <v>229434</v>
      </c>
      <c r="D50" s="120">
        <v>236728</v>
      </c>
      <c r="E50" s="120">
        <v>270752</v>
      </c>
      <c r="F50" s="120">
        <v>280579</v>
      </c>
      <c r="G50" s="120">
        <v>250722</v>
      </c>
      <c r="H50" s="120">
        <v>262620</v>
      </c>
      <c r="I50" s="120">
        <v>234611</v>
      </c>
      <c r="J50" s="120">
        <v>256007</v>
      </c>
      <c r="K50" s="120">
        <v>287022</v>
      </c>
      <c r="L50" s="120">
        <v>254631</v>
      </c>
      <c r="M50" s="120">
        <v>226713</v>
      </c>
      <c r="N50" s="120">
        <f>SUM(B50:M50)/12</f>
        <v>254563.33333333334</v>
      </c>
      <c r="O50" s="120">
        <v>227147</v>
      </c>
      <c r="P50" s="120">
        <v>206948</v>
      </c>
      <c r="Q50" s="120">
        <v>205432</v>
      </c>
      <c r="R50" s="120">
        <v>261394</v>
      </c>
      <c r="S50" s="120">
        <v>263487</v>
      </c>
      <c r="T50" s="120">
        <v>240786</v>
      </c>
      <c r="U50" s="120">
        <v>282030</v>
      </c>
      <c r="V50" s="120">
        <v>286440</v>
      </c>
      <c r="W50" s="120">
        <v>275052</v>
      </c>
      <c r="X50" s="120">
        <v>249382</v>
      </c>
      <c r="Y50" s="120">
        <v>0</v>
      </c>
      <c r="Z50" s="120">
        <v>0</v>
      </c>
      <c r="AA50" s="120">
        <v>0</v>
      </c>
      <c r="AB50" s="121">
        <f>SUM(O50:X50)/10</f>
        <v>249809.8</v>
      </c>
      <c r="AC50" s="122">
        <f>(O50-D50)/D50</f>
        <v>-4.0472609915176913E-2</v>
      </c>
      <c r="AD50" s="122">
        <f t="shared" ref="AD50:AL50" si="9">(P50-E50)/E50</f>
        <v>-0.23565476893984164</v>
      </c>
      <c r="AE50" s="122">
        <f t="shared" si="9"/>
        <v>-0.26782831216876529</v>
      </c>
      <c r="AF50" s="122">
        <f t="shared" si="9"/>
        <v>4.2565072071856482E-2</v>
      </c>
      <c r="AG50" s="130">
        <f t="shared" si="9"/>
        <v>3.3013479552204705E-3</v>
      </c>
      <c r="AH50" s="122">
        <f t="shared" si="9"/>
        <v>2.6320164016179974E-2</v>
      </c>
      <c r="AI50" s="122">
        <f t="shared" si="9"/>
        <v>0.101649564269727</v>
      </c>
      <c r="AJ50" s="130">
        <f t="shared" si="9"/>
        <v>-2.0277191295440767E-3</v>
      </c>
      <c r="AK50" s="122">
        <f t="shared" si="9"/>
        <v>8.0198404750403532E-2</v>
      </c>
      <c r="AL50" s="122">
        <f t="shared" si="9"/>
        <v>9.9989855014930767E-2</v>
      </c>
      <c r="AM50" s="125" t="s">
        <v>56</v>
      </c>
      <c r="AN50" s="125" t="s">
        <v>56</v>
      </c>
      <c r="AO50" s="125" t="s">
        <v>56</v>
      </c>
    </row>
    <row r="51" spans="1:41" ht="15" customHeight="1" x14ac:dyDescent="0.35">
      <c r="A51" s="118" t="s">
        <v>41</v>
      </c>
      <c r="B51" s="129">
        <v>2.1740689436516056E-3</v>
      </c>
      <c r="C51" s="129">
        <v>2.2925983071384365E-3</v>
      </c>
      <c r="D51" s="131">
        <v>2.5345544253320266E-3</v>
      </c>
      <c r="E51" s="131">
        <v>2.0092187684670844E-3</v>
      </c>
      <c r="F51" s="131">
        <v>1.9495400582367176E-3</v>
      </c>
      <c r="G51" s="131">
        <v>1.9344134140601942E-3</v>
      </c>
      <c r="H51" s="131">
        <v>1.8848526387936944E-3</v>
      </c>
      <c r="I51" s="131">
        <v>2.0331527507235379E-3</v>
      </c>
      <c r="J51" s="131">
        <v>1.9374470229329666E-3</v>
      </c>
      <c r="K51" s="131">
        <v>1.8813888830821331E-3</v>
      </c>
      <c r="L51" s="131">
        <v>2.3052966842214812E-3</v>
      </c>
      <c r="M51" s="131">
        <v>2.3024705244075109E-3</v>
      </c>
      <c r="N51" s="131">
        <f>((B50*B51)+(C50*C51)+(D50*D51)+(E50*E51)+(F50*F51)+(G50*G51)+(H50*H51)+(I50*I51)+(J50*J51)+(K50*K51)+(L50*L51)+(M50*M51))/SUM(B50:M50)</f>
        <v>2.0934541502442092E-3</v>
      </c>
      <c r="O51" s="125">
        <v>0.14415774806623025</v>
      </c>
      <c r="P51" s="125">
        <v>0.44768250961594219</v>
      </c>
      <c r="Q51" s="125">
        <v>0.33541512519957944</v>
      </c>
      <c r="R51" s="125">
        <v>0.2258888880387461</v>
      </c>
      <c r="S51" s="125">
        <v>0.18997521699362777</v>
      </c>
      <c r="T51" s="125">
        <v>0.18184612062163083</v>
      </c>
      <c r="U51" s="125">
        <v>0.18934865085274616</v>
      </c>
      <c r="V51" s="125">
        <v>0.19075198994553832</v>
      </c>
      <c r="W51" s="125">
        <v>0.21042202928900716</v>
      </c>
      <c r="X51" s="125">
        <v>0.21838785477700876</v>
      </c>
      <c r="Y51" s="125" t="s">
        <v>56</v>
      </c>
      <c r="Z51" s="125" t="s">
        <v>56</v>
      </c>
      <c r="AA51" s="125" t="s">
        <v>56</v>
      </c>
      <c r="AB51" s="125">
        <f>((O50*O51)+(P50*P51)+(Q50*Q51)+(R50*R51)+(S50*S51)+(T50*T51)+(U50*U51)+(V50*V51)+(W50*W51)+(X50*X51))/SUM(O50:X50)</f>
        <v>0.22719885288727665</v>
      </c>
      <c r="AC51" s="125" t="s">
        <v>56</v>
      </c>
      <c r="AD51" s="125" t="s">
        <v>56</v>
      </c>
      <c r="AE51" s="125" t="s">
        <v>56</v>
      </c>
      <c r="AF51" s="125" t="s">
        <v>56</v>
      </c>
      <c r="AG51" s="125" t="s">
        <v>56</v>
      </c>
      <c r="AH51" s="125" t="s">
        <v>56</v>
      </c>
      <c r="AI51" s="125" t="s">
        <v>56</v>
      </c>
      <c r="AJ51" s="125" t="s">
        <v>56</v>
      </c>
      <c r="AK51" s="125" t="s">
        <v>56</v>
      </c>
      <c r="AL51" s="125" t="s">
        <v>56</v>
      </c>
      <c r="AM51" s="125" t="s">
        <v>56</v>
      </c>
      <c r="AN51" s="125" t="s">
        <v>56</v>
      </c>
      <c r="AO51" s="125" t="s">
        <v>56</v>
      </c>
    </row>
    <row r="52" spans="1:41" ht="15" customHeight="1" x14ac:dyDescent="0.35">
      <c r="A52" s="118" t="s">
        <v>29</v>
      </c>
      <c r="B52" s="128">
        <v>1006</v>
      </c>
      <c r="C52" s="128">
        <v>846</v>
      </c>
      <c r="D52" s="120">
        <v>1001</v>
      </c>
      <c r="E52" s="120">
        <v>1065</v>
      </c>
      <c r="F52" s="120">
        <v>1055</v>
      </c>
      <c r="G52" s="120">
        <v>910</v>
      </c>
      <c r="H52" s="120">
        <v>814</v>
      </c>
      <c r="I52" s="120">
        <v>827</v>
      </c>
      <c r="J52" s="120">
        <v>947</v>
      </c>
      <c r="K52" s="120">
        <v>1102</v>
      </c>
      <c r="L52" s="120">
        <v>1123</v>
      </c>
      <c r="M52" s="120">
        <v>927</v>
      </c>
      <c r="N52" s="120">
        <f>SUM(B52:M52)/12</f>
        <v>968.58333333333337</v>
      </c>
      <c r="O52" s="120">
        <v>1017</v>
      </c>
      <c r="P52" s="120">
        <v>987</v>
      </c>
      <c r="Q52" s="120">
        <v>1245</v>
      </c>
      <c r="R52" s="120">
        <v>1161</v>
      </c>
      <c r="S52" s="120">
        <v>1036</v>
      </c>
      <c r="T52" s="120">
        <v>1001</v>
      </c>
      <c r="U52" s="120">
        <v>1230</v>
      </c>
      <c r="V52" s="120">
        <v>1345</v>
      </c>
      <c r="W52" s="120">
        <v>1399</v>
      </c>
      <c r="X52" s="120">
        <v>1208</v>
      </c>
      <c r="Y52" s="120">
        <v>0</v>
      </c>
      <c r="Z52" s="120">
        <v>0</v>
      </c>
      <c r="AA52" s="120">
        <v>0</v>
      </c>
      <c r="AB52" s="121">
        <f>SUM(O52:X52)/10</f>
        <v>1162.9000000000001</v>
      </c>
      <c r="AC52" s="122">
        <f>(O52-D52)/D52</f>
        <v>1.5984015984015984E-2</v>
      </c>
      <c r="AD52" s="122">
        <f t="shared" ref="AD52:AL52" si="10">(P52-E52)/E52</f>
        <v>-7.3239436619718309E-2</v>
      </c>
      <c r="AE52" s="122">
        <f t="shared" si="10"/>
        <v>0.18009478672985782</v>
      </c>
      <c r="AF52" s="122">
        <f t="shared" si="10"/>
        <v>0.27582417582417584</v>
      </c>
      <c r="AG52" s="122">
        <f t="shared" si="10"/>
        <v>0.27272727272727271</v>
      </c>
      <c r="AH52" s="122">
        <f t="shared" si="10"/>
        <v>0.21039903264812576</v>
      </c>
      <c r="AI52" s="122">
        <f t="shared" si="10"/>
        <v>0.29883843717001057</v>
      </c>
      <c r="AJ52" s="122">
        <f t="shared" si="10"/>
        <v>0.22050816696914702</v>
      </c>
      <c r="AK52" s="122">
        <f t="shared" si="10"/>
        <v>0.24577025823686555</v>
      </c>
      <c r="AL52" s="122">
        <f t="shared" si="10"/>
        <v>0.30312837108953616</v>
      </c>
      <c r="AM52" s="125" t="s">
        <v>56</v>
      </c>
      <c r="AN52" s="125" t="s">
        <v>56</v>
      </c>
      <c r="AO52" s="125" t="s">
        <v>56</v>
      </c>
    </row>
    <row r="53" spans="1:41" ht="15" customHeight="1" x14ac:dyDescent="0.35">
      <c r="A53" s="118" t="s">
        <v>42</v>
      </c>
      <c r="B53" s="129">
        <v>0</v>
      </c>
      <c r="C53" s="129">
        <v>0</v>
      </c>
      <c r="D53" s="131">
        <v>0</v>
      </c>
      <c r="E53" s="131">
        <v>9.3896713615023472E-4</v>
      </c>
      <c r="F53" s="131">
        <v>0</v>
      </c>
      <c r="G53" s="131">
        <v>0</v>
      </c>
      <c r="H53" s="131">
        <v>0</v>
      </c>
      <c r="I53" s="131">
        <v>0</v>
      </c>
      <c r="J53" s="131">
        <v>0</v>
      </c>
      <c r="K53" s="131">
        <v>0</v>
      </c>
      <c r="L53" s="131">
        <v>0</v>
      </c>
      <c r="M53" s="131">
        <v>0</v>
      </c>
      <c r="N53" s="131">
        <f>((B52*B53)+(C52*C53)+(D52*D53)+(E52*E53)+(F52*F53)+(G52*G53)+(H52*H53)+(I52*I53)+(J52*J53)+(K52*K53)+(L52*L53)+(M52*M53))/SUM(B52:M52)</f>
        <v>8.6036307321689758E-5</v>
      </c>
      <c r="O53" s="131">
        <v>9.8328416912487715E-4</v>
      </c>
      <c r="P53" s="131">
        <v>1.0131712259371835E-3</v>
      </c>
      <c r="Q53" s="131">
        <v>0</v>
      </c>
      <c r="R53" s="131">
        <v>8.6132644272179156E-4</v>
      </c>
      <c r="S53" s="131">
        <v>0</v>
      </c>
      <c r="T53" s="131">
        <v>0</v>
      </c>
      <c r="U53" s="131">
        <v>0</v>
      </c>
      <c r="V53" s="131">
        <v>0</v>
      </c>
      <c r="W53" s="131">
        <v>0</v>
      </c>
      <c r="X53" s="131">
        <v>4.9668874172185433E-3</v>
      </c>
      <c r="Y53" s="125" t="s">
        <v>56</v>
      </c>
      <c r="Z53" s="125" t="s">
        <v>56</v>
      </c>
      <c r="AA53" s="125" t="s">
        <v>56</v>
      </c>
      <c r="AB53" s="131">
        <f>((O52*O53)+(P52*P53)+(Q52*Q53)+(R52*R53)+(S52*S53)+(T52*T53)+(U52*U53)+(V52*V53)+(W52*W53)+(X52*X53))/SUM(O52:X52)</f>
        <v>7.7392725083842121E-4</v>
      </c>
      <c r="AC53" s="125" t="s">
        <v>56</v>
      </c>
      <c r="AD53" s="125" t="s">
        <v>56</v>
      </c>
      <c r="AE53" s="125" t="s">
        <v>56</v>
      </c>
      <c r="AF53" s="125" t="s">
        <v>56</v>
      </c>
      <c r="AG53" s="125" t="s">
        <v>56</v>
      </c>
      <c r="AH53" s="125" t="s">
        <v>56</v>
      </c>
      <c r="AI53" s="125" t="s">
        <v>56</v>
      </c>
      <c r="AJ53" s="125" t="s">
        <v>56</v>
      </c>
      <c r="AK53" s="125" t="s">
        <v>56</v>
      </c>
      <c r="AL53" s="125" t="s">
        <v>56</v>
      </c>
      <c r="AM53" s="125" t="s">
        <v>56</v>
      </c>
      <c r="AN53" s="125" t="s">
        <v>56</v>
      </c>
      <c r="AO53" s="125" t="s">
        <v>56</v>
      </c>
    </row>
    <row r="54" spans="1:41" ht="15" customHeight="1" x14ac:dyDescent="0.35">
      <c r="A54" s="118" t="s">
        <v>30</v>
      </c>
      <c r="B54" s="128">
        <v>1979</v>
      </c>
      <c r="C54" s="128">
        <v>1864</v>
      </c>
      <c r="D54" s="120">
        <v>2083</v>
      </c>
      <c r="E54" s="120">
        <v>2061</v>
      </c>
      <c r="F54" s="120">
        <v>2166</v>
      </c>
      <c r="G54" s="120">
        <v>2088</v>
      </c>
      <c r="H54" s="120">
        <v>2325</v>
      </c>
      <c r="I54" s="120">
        <v>2251</v>
      </c>
      <c r="J54" s="120">
        <v>2091</v>
      </c>
      <c r="K54" s="120">
        <v>2176</v>
      </c>
      <c r="L54" s="120">
        <v>1922</v>
      </c>
      <c r="M54" s="120">
        <v>1952</v>
      </c>
      <c r="N54" s="120">
        <f t="shared" ref="N54:N55" si="11">SUM(B54:M54)/12</f>
        <v>2079.8333333333335</v>
      </c>
      <c r="O54" s="120">
        <v>2102</v>
      </c>
      <c r="P54" s="120">
        <v>2110</v>
      </c>
      <c r="Q54" s="120">
        <v>2142</v>
      </c>
      <c r="R54" s="120">
        <v>2073</v>
      </c>
      <c r="S54" s="120">
        <v>2203</v>
      </c>
      <c r="T54" s="120">
        <v>2191</v>
      </c>
      <c r="U54" s="120">
        <v>2154</v>
      </c>
      <c r="V54" s="120">
        <v>2157</v>
      </c>
      <c r="W54" s="120">
        <v>1999</v>
      </c>
      <c r="X54" s="120">
        <v>1844</v>
      </c>
      <c r="Y54" s="120">
        <v>0</v>
      </c>
      <c r="Z54" s="120">
        <v>0</v>
      </c>
      <c r="AA54" s="120">
        <v>0</v>
      </c>
      <c r="AB54" s="121">
        <f t="shared" ref="AB54:AB55" si="12">SUM(O54:X54)/10</f>
        <v>2097.5</v>
      </c>
      <c r="AC54" s="130">
        <f>(O54-D54)/D54</f>
        <v>9.1214594335093623E-3</v>
      </c>
      <c r="AD54" s="122">
        <f t="shared" ref="AD54:AL55" si="13">(P54-E54)/E54</f>
        <v>2.3774866569626393E-2</v>
      </c>
      <c r="AE54" s="122">
        <f t="shared" si="13"/>
        <v>-1.1080332409972299E-2</v>
      </c>
      <c r="AF54" s="130">
        <f t="shared" si="13"/>
        <v>-7.1839080459770114E-3</v>
      </c>
      <c r="AG54" s="122">
        <f t="shared" si="13"/>
        <v>-5.2473118279569894E-2</v>
      </c>
      <c r="AH54" s="122">
        <f t="shared" si="13"/>
        <v>-2.6654820079964461E-2</v>
      </c>
      <c r="AI54" s="122">
        <f t="shared" si="13"/>
        <v>3.0129124820659971E-2</v>
      </c>
      <c r="AJ54" s="130">
        <f t="shared" si="13"/>
        <v>-8.7316176470588237E-3</v>
      </c>
      <c r="AK54" s="122">
        <f t="shared" si="13"/>
        <v>4.0062434963579606E-2</v>
      </c>
      <c r="AL54" s="122">
        <f t="shared" si="13"/>
        <v>-5.5327868852459015E-2</v>
      </c>
      <c r="AM54" s="125" t="s">
        <v>56</v>
      </c>
      <c r="AN54" s="125" t="s">
        <v>56</v>
      </c>
      <c r="AO54" s="125" t="s">
        <v>56</v>
      </c>
    </row>
    <row r="55" spans="1:41" ht="15" customHeight="1" x14ac:dyDescent="0.35">
      <c r="A55" s="237" t="s">
        <v>31</v>
      </c>
      <c r="B55" s="258">
        <v>371863</v>
      </c>
      <c r="C55" s="258">
        <v>317663</v>
      </c>
      <c r="D55" s="239">
        <v>338130</v>
      </c>
      <c r="E55" s="239">
        <v>376605</v>
      </c>
      <c r="F55" s="239">
        <v>392949</v>
      </c>
      <c r="G55" s="239">
        <v>350584</v>
      </c>
      <c r="H55" s="239">
        <v>365771</v>
      </c>
      <c r="I55" s="239">
        <v>335717</v>
      </c>
      <c r="J55" s="239">
        <v>351021</v>
      </c>
      <c r="K55" s="239">
        <v>404009</v>
      </c>
      <c r="L55" s="239">
        <v>360741</v>
      </c>
      <c r="M55" s="239">
        <v>320579</v>
      </c>
      <c r="N55" s="239">
        <f t="shared" si="11"/>
        <v>357136</v>
      </c>
      <c r="O55" s="239">
        <v>263118</v>
      </c>
      <c r="P55" s="239">
        <v>130890</v>
      </c>
      <c r="Q55" s="239">
        <v>211209</v>
      </c>
      <c r="R55" s="239">
        <v>353210</v>
      </c>
      <c r="S55" s="239">
        <v>363547</v>
      </c>
      <c r="T55" s="239">
        <v>332611</v>
      </c>
      <c r="U55" s="239">
        <v>375995</v>
      </c>
      <c r="V55" s="239">
        <v>384146</v>
      </c>
      <c r="W55" s="239">
        <v>362607</v>
      </c>
      <c r="X55" s="239">
        <v>329296</v>
      </c>
      <c r="Y55" s="239">
        <v>0</v>
      </c>
      <c r="Z55" s="239">
        <v>0</v>
      </c>
      <c r="AA55" s="239">
        <v>0</v>
      </c>
      <c r="AB55" s="240">
        <f t="shared" si="12"/>
        <v>310662.90000000002</v>
      </c>
      <c r="AC55" s="241">
        <f>(O55-D55)/D55</f>
        <v>-0.22184366959453464</v>
      </c>
      <c r="AD55" s="241">
        <f t="shared" si="13"/>
        <v>-0.65244752459473454</v>
      </c>
      <c r="AE55" s="241">
        <f t="shared" si="13"/>
        <v>-0.46250276753471825</v>
      </c>
      <c r="AF55" s="276">
        <f t="shared" si="13"/>
        <v>7.490358943933551E-3</v>
      </c>
      <c r="AG55" s="276">
        <f t="shared" si="13"/>
        <v>-6.0803070773790156E-3</v>
      </c>
      <c r="AH55" s="276">
        <f t="shared" si="13"/>
        <v>-9.2518400915056424E-3</v>
      </c>
      <c r="AI55" s="241">
        <f t="shared" si="13"/>
        <v>7.1146740508402626E-2</v>
      </c>
      <c r="AJ55" s="241">
        <f t="shared" si="13"/>
        <v>-4.9164746329908492E-2</v>
      </c>
      <c r="AK55" s="276">
        <f t="shared" si="13"/>
        <v>5.1726862208620588E-3</v>
      </c>
      <c r="AL55" s="241">
        <f t="shared" si="13"/>
        <v>2.7191425514459775E-2</v>
      </c>
      <c r="AM55" s="273" t="s">
        <v>56</v>
      </c>
      <c r="AN55" s="273" t="s">
        <v>56</v>
      </c>
      <c r="AO55" s="273" t="s">
        <v>56</v>
      </c>
    </row>
    <row r="56" spans="1:41" ht="17.25" customHeight="1" x14ac:dyDescent="0.35">
      <c r="A56" s="59" t="s">
        <v>32</v>
      </c>
      <c r="B56" s="59"/>
      <c r="C56" s="59"/>
      <c r="D56" s="30"/>
      <c r="E56" s="30"/>
      <c r="F56" s="30"/>
      <c r="G56" s="30"/>
      <c r="H56" s="30"/>
      <c r="I56" s="30"/>
      <c r="J56" s="30"/>
      <c r="K56" s="30"/>
      <c r="L56" s="30"/>
      <c r="M56" s="30"/>
      <c r="N56" s="63"/>
      <c r="O56" s="30"/>
      <c r="P56" s="30"/>
      <c r="Q56" s="30"/>
      <c r="R56" s="30"/>
      <c r="S56" s="30"/>
      <c r="T56" s="30"/>
      <c r="U56" s="30"/>
      <c r="V56" s="30"/>
      <c r="W56" s="30"/>
      <c r="X56" s="30"/>
      <c r="Y56" s="64"/>
      <c r="Z56" s="31"/>
      <c r="AA56" s="31"/>
      <c r="AB56" s="31"/>
      <c r="AC56" s="31"/>
      <c r="AD56" s="31"/>
      <c r="AE56" s="31"/>
      <c r="AF56" s="31"/>
      <c r="AG56" s="31"/>
      <c r="AH56" s="31"/>
      <c r="AI56" s="31"/>
      <c r="AJ56" s="31"/>
      <c r="AK56" s="41"/>
      <c r="AL56" s="41"/>
      <c r="AM56" s="41"/>
      <c r="AN56" s="41"/>
      <c r="AO56" s="41"/>
    </row>
    <row r="57" spans="1:41" ht="12" customHeight="1" x14ac:dyDescent="0.35">
      <c r="A57" s="73" t="s">
        <v>38</v>
      </c>
      <c r="B57" s="73"/>
      <c r="C57" s="73"/>
      <c r="D57" s="30"/>
      <c r="E57" s="30"/>
      <c r="F57" s="30"/>
      <c r="G57" s="30"/>
      <c r="H57" s="30"/>
      <c r="I57" s="30"/>
      <c r="J57" s="30"/>
      <c r="K57" s="30"/>
      <c r="L57" s="30"/>
      <c r="M57" s="30"/>
      <c r="N57" s="63"/>
      <c r="O57" s="30"/>
      <c r="P57" s="30"/>
      <c r="Q57" s="30"/>
      <c r="R57" s="30"/>
      <c r="S57" s="30"/>
      <c r="T57" s="30"/>
      <c r="U57" s="30"/>
      <c r="V57" s="30"/>
      <c r="W57" s="30"/>
      <c r="X57" s="30"/>
      <c r="Y57" s="64"/>
      <c r="Z57" s="31"/>
      <c r="AA57" s="31"/>
      <c r="AB57" s="31"/>
      <c r="AC57" s="31"/>
      <c r="AD57" s="31"/>
      <c r="AE57" s="31"/>
      <c r="AF57" s="31"/>
      <c r="AG57" s="31"/>
      <c r="AH57" s="31"/>
      <c r="AI57" s="31"/>
      <c r="AJ57" s="31"/>
      <c r="AK57" s="41"/>
      <c r="AL57" s="41"/>
      <c r="AM57" s="41"/>
      <c r="AN57" s="41"/>
      <c r="AO57" s="41"/>
    </row>
    <row r="58" spans="1:41" ht="12" customHeight="1" x14ac:dyDescent="0.4">
      <c r="A58" s="73" t="s">
        <v>33</v>
      </c>
      <c r="B58" s="73"/>
      <c r="C58" s="73"/>
      <c r="D58" s="201"/>
      <c r="E58" s="201"/>
      <c r="F58" s="201"/>
      <c r="G58" s="201"/>
      <c r="H58" s="201"/>
      <c r="I58" s="201"/>
      <c r="J58" s="201"/>
      <c r="K58" s="201"/>
      <c r="L58" s="201"/>
      <c r="M58" s="201"/>
      <c r="N58" s="202"/>
      <c r="O58" s="201"/>
      <c r="P58" s="201"/>
      <c r="Q58" s="201"/>
      <c r="R58" s="201"/>
      <c r="S58" s="201"/>
      <c r="T58" s="201"/>
      <c r="U58" s="201"/>
      <c r="V58" s="201"/>
      <c r="W58" s="201"/>
      <c r="X58" s="201"/>
      <c r="Y58" s="203"/>
      <c r="Z58" s="204"/>
      <c r="AA58" s="204"/>
      <c r="AB58" s="204"/>
      <c r="AC58" s="204"/>
      <c r="AD58" s="204"/>
      <c r="AE58" s="204"/>
      <c r="AF58" s="204"/>
      <c r="AG58" s="204"/>
      <c r="AH58" s="204"/>
      <c r="AI58" s="204"/>
      <c r="AJ58" s="204"/>
      <c r="AK58" s="159"/>
      <c r="AL58" s="159"/>
      <c r="AM58" s="159"/>
      <c r="AN58" s="159"/>
      <c r="AO58" s="159"/>
    </row>
    <row r="59" spans="1:41" ht="12" customHeight="1" x14ac:dyDescent="0.35">
      <c r="A59" s="73" t="s">
        <v>43</v>
      </c>
      <c r="B59" s="73"/>
      <c r="C59" s="73"/>
      <c r="D59" s="30"/>
      <c r="E59" s="30"/>
      <c r="F59" s="30"/>
      <c r="G59" s="30"/>
      <c r="H59" s="30"/>
      <c r="I59" s="30"/>
      <c r="J59" s="30"/>
      <c r="K59" s="30"/>
      <c r="L59" s="30"/>
      <c r="M59" s="30"/>
      <c r="N59" s="63"/>
      <c r="O59" s="30"/>
      <c r="P59" s="30"/>
      <c r="Q59" s="30"/>
      <c r="R59" s="30"/>
      <c r="S59" s="30"/>
      <c r="T59" s="30"/>
      <c r="U59" s="30"/>
      <c r="V59" s="30"/>
      <c r="W59" s="30"/>
      <c r="X59" s="30"/>
      <c r="Y59" s="64"/>
      <c r="Z59" s="31"/>
      <c r="AA59" s="31"/>
      <c r="AB59" s="31"/>
      <c r="AC59" s="31"/>
      <c r="AD59" s="31"/>
      <c r="AE59" s="31"/>
      <c r="AF59" s="31"/>
      <c r="AG59" s="31"/>
      <c r="AH59" s="31"/>
      <c r="AI59" s="31"/>
      <c r="AJ59" s="31"/>
      <c r="AK59" s="41"/>
      <c r="AL59" s="41"/>
      <c r="AM59" s="41"/>
      <c r="AN59" s="41"/>
      <c r="AO59" s="41"/>
    </row>
    <row r="60" spans="1:41" ht="12" customHeight="1" x14ac:dyDescent="0.35">
      <c r="A60" s="73" t="s">
        <v>75</v>
      </c>
      <c r="B60" s="73"/>
      <c r="C60" s="73"/>
      <c r="D60" s="182"/>
      <c r="E60" s="182"/>
      <c r="F60" s="182"/>
      <c r="G60" s="182"/>
      <c r="H60" s="182"/>
      <c r="I60" s="182"/>
      <c r="J60" s="182"/>
      <c r="K60" s="182"/>
      <c r="L60" s="182"/>
      <c r="M60" s="182"/>
      <c r="N60" s="63"/>
      <c r="O60" s="182"/>
      <c r="P60" s="182"/>
      <c r="Q60" s="182"/>
      <c r="R60" s="182"/>
      <c r="S60" s="182"/>
      <c r="T60" s="182"/>
      <c r="U60" s="182"/>
      <c r="V60" s="182"/>
      <c r="W60" s="182"/>
      <c r="X60" s="182"/>
      <c r="Y60" s="64"/>
      <c r="Z60" s="183"/>
      <c r="AA60" s="183"/>
      <c r="AB60" s="183"/>
      <c r="AC60" s="183"/>
      <c r="AD60" s="183"/>
      <c r="AE60" s="183"/>
      <c r="AF60" s="183"/>
      <c r="AG60" s="183"/>
      <c r="AH60" s="183"/>
      <c r="AI60" s="183"/>
      <c r="AJ60" s="183"/>
      <c r="AK60" s="41"/>
      <c r="AL60" s="41"/>
      <c r="AM60" s="41"/>
      <c r="AN60" s="41"/>
      <c r="AO60" s="41"/>
    </row>
    <row r="61" spans="1:41" ht="12" customHeight="1" x14ac:dyDescent="0.4">
      <c r="A61" s="73" t="s">
        <v>51</v>
      </c>
      <c r="B61" s="73"/>
      <c r="C61" s="73"/>
      <c r="D61" s="28"/>
      <c r="E61" s="28"/>
      <c r="F61" s="28"/>
      <c r="G61" s="28"/>
      <c r="H61" s="28"/>
      <c r="I61" s="28"/>
      <c r="J61" s="28"/>
      <c r="K61" s="28"/>
      <c r="L61" s="28"/>
      <c r="M61" s="28"/>
      <c r="N61" s="76"/>
      <c r="O61" s="28"/>
      <c r="P61" s="28"/>
      <c r="Q61" s="28"/>
      <c r="R61" s="28"/>
      <c r="S61" s="28"/>
      <c r="T61" s="28"/>
      <c r="U61" s="28"/>
      <c r="V61" s="28"/>
      <c r="W61" s="28"/>
      <c r="X61" s="28"/>
      <c r="Y61" s="77"/>
      <c r="Z61" s="29"/>
      <c r="AA61" s="29"/>
      <c r="AB61" s="29"/>
      <c r="AC61" s="29"/>
      <c r="AD61" s="29"/>
      <c r="AE61" s="29"/>
      <c r="AF61" s="29"/>
      <c r="AG61" s="29"/>
      <c r="AH61" s="29"/>
      <c r="AI61" s="29"/>
      <c r="AJ61" s="29"/>
      <c r="AK61" s="27"/>
      <c r="AL61" s="27"/>
      <c r="AM61" s="27"/>
      <c r="AN61" s="27"/>
      <c r="AO61" s="27"/>
    </row>
    <row r="62" spans="1:41" ht="12" customHeight="1" x14ac:dyDescent="0.35">
      <c r="A62" s="285" t="s">
        <v>136</v>
      </c>
      <c r="B62" s="285"/>
      <c r="C62" s="285"/>
      <c r="D62" s="285"/>
      <c r="E62" s="107"/>
      <c r="F62" s="107"/>
      <c r="G62" s="107"/>
      <c r="H62" s="39"/>
      <c r="I62" s="39"/>
      <c r="J62" s="39"/>
      <c r="K62" s="39"/>
      <c r="L62" s="39"/>
      <c r="M62" s="39"/>
      <c r="N62" s="84"/>
      <c r="O62" s="39"/>
      <c r="P62" s="39"/>
      <c r="Q62" s="39"/>
      <c r="R62" s="39"/>
      <c r="S62" s="39"/>
      <c r="T62" s="39"/>
      <c r="U62" s="39"/>
      <c r="V62" s="39"/>
      <c r="W62" s="39"/>
      <c r="X62" s="39"/>
      <c r="Y62" s="85"/>
      <c r="Z62" s="40"/>
      <c r="AA62" s="40"/>
      <c r="AB62" s="40"/>
      <c r="AC62" s="40"/>
      <c r="AD62" s="40"/>
      <c r="AE62" s="40"/>
      <c r="AF62" s="40"/>
      <c r="AG62" s="40"/>
      <c r="AH62" s="40"/>
      <c r="AI62" s="40"/>
      <c r="AJ62" s="40"/>
      <c r="AK62" s="7"/>
      <c r="AL62" s="7"/>
      <c r="AM62" s="7"/>
      <c r="AN62" s="7"/>
      <c r="AO62" s="7"/>
    </row>
    <row r="63" spans="1:41" ht="12" customHeight="1" x14ac:dyDescent="0.35">
      <c r="A63" s="89" t="s">
        <v>57</v>
      </c>
      <c r="B63" s="73"/>
      <c r="C63" s="73"/>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41"/>
      <c r="AL63" s="41"/>
      <c r="AM63" s="41"/>
      <c r="AN63" s="41"/>
      <c r="AO63" s="41"/>
    </row>
    <row r="64" spans="1:41" ht="12" customHeight="1" x14ac:dyDescent="0.35">
      <c r="A64" s="89" t="s">
        <v>242</v>
      </c>
      <c r="B64" s="89"/>
      <c r="C64" s="89"/>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41"/>
      <c r="AL64" s="41"/>
      <c r="AM64" s="41"/>
      <c r="AN64" s="41"/>
      <c r="AO64" s="41"/>
    </row>
    <row r="65" spans="1:41" ht="12" customHeight="1" x14ac:dyDescent="0.35">
      <c r="A65" s="89" t="s">
        <v>55</v>
      </c>
      <c r="B65" s="89"/>
      <c r="C65" s="89"/>
      <c r="D65" s="30"/>
      <c r="E65" s="30"/>
      <c r="F65" s="30"/>
      <c r="G65" s="30"/>
      <c r="H65" s="30"/>
      <c r="I65" s="30"/>
      <c r="J65" s="30"/>
      <c r="K65" s="30"/>
      <c r="L65" s="30"/>
      <c r="M65" s="30"/>
      <c r="N65" s="63"/>
      <c r="O65" s="30"/>
      <c r="P65" s="30"/>
      <c r="Q65" s="30"/>
      <c r="R65" s="30"/>
      <c r="S65" s="30"/>
      <c r="T65" s="30"/>
      <c r="U65" s="30"/>
      <c r="V65" s="30"/>
      <c r="W65" s="30"/>
      <c r="X65" s="30"/>
      <c r="Y65" s="64"/>
      <c r="Z65" s="31"/>
      <c r="AA65" s="31"/>
      <c r="AB65" s="31"/>
      <c r="AC65" s="31"/>
      <c r="AD65" s="31"/>
      <c r="AE65" s="31"/>
      <c r="AF65" s="31"/>
      <c r="AG65" s="31"/>
      <c r="AH65" s="31"/>
      <c r="AI65" s="31"/>
      <c r="AJ65" s="31"/>
      <c r="AK65" s="41"/>
      <c r="AL65" s="41"/>
      <c r="AM65" s="41"/>
      <c r="AN65" s="41"/>
      <c r="AO65" s="41"/>
    </row>
    <row r="66" spans="1:41" ht="12" customHeight="1" x14ac:dyDescent="0.35">
      <c r="A66" s="89" t="s">
        <v>243</v>
      </c>
      <c r="B66" s="73"/>
      <c r="C66" s="73"/>
      <c r="D66" s="30"/>
      <c r="E66" s="30"/>
      <c r="F66" s="30"/>
      <c r="G66" s="30"/>
      <c r="H66" s="30"/>
      <c r="I66" s="30"/>
      <c r="J66" s="30"/>
      <c r="K66" s="30"/>
      <c r="L66" s="30"/>
      <c r="M66" s="30"/>
      <c r="N66" s="63"/>
      <c r="O66" s="30"/>
      <c r="P66" s="30"/>
      <c r="Q66" s="30"/>
      <c r="R66" s="30"/>
      <c r="S66" s="30"/>
      <c r="T66" s="30"/>
      <c r="U66" s="30"/>
      <c r="V66" s="30"/>
      <c r="W66" s="30"/>
      <c r="X66" s="30"/>
      <c r="Y66" s="64"/>
      <c r="Z66" s="31"/>
      <c r="AA66" s="31"/>
      <c r="AB66" s="31"/>
      <c r="AC66" s="31"/>
      <c r="AD66" s="31"/>
      <c r="AE66" s="31"/>
      <c r="AF66" s="31"/>
      <c r="AG66" s="31"/>
      <c r="AH66" s="31"/>
      <c r="AI66" s="31"/>
      <c r="AJ66" s="31"/>
      <c r="AK66" s="41"/>
      <c r="AL66" s="41"/>
      <c r="AM66" s="41"/>
      <c r="AN66" s="41"/>
      <c r="AO66" s="41"/>
    </row>
    <row r="67" spans="1:41" ht="12" customHeight="1" x14ac:dyDescent="0.35">
      <c r="A67" s="59" t="s">
        <v>35</v>
      </c>
      <c r="B67" s="59"/>
      <c r="C67" s="59"/>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41"/>
      <c r="AL67" s="41"/>
      <c r="AM67" s="41"/>
      <c r="AN67" s="41"/>
      <c r="AO67" s="41"/>
    </row>
    <row r="68" spans="1:41" ht="30" customHeight="1" x14ac:dyDescent="0.35">
      <c r="A68" s="66" t="s">
        <v>244</v>
      </c>
      <c r="B68" s="66"/>
      <c r="C68" s="66"/>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41"/>
      <c r="AL68" s="41"/>
      <c r="AM68" s="41"/>
      <c r="AN68" s="41"/>
      <c r="AO68" s="41"/>
    </row>
    <row r="69" spans="1:41" ht="20.25" customHeight="1" x14ac:dyDescent="0.35">
      <c r="A69" s="186" t="s">
        <v>234</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row>
    <row r="70" spans="1:41" ht="15.75" customHeight="1" x14ac:dyDescent="0.35">
      <c r="A70" s="187"/>
      <c r="B70" s="286" t="s">
        <v>53</v>
      </c>
      <c r="C70" s="287"/>
      <c r="D70" s="287"/>
      <c r="E70" s="287"/>
      <c r="F70" s="287"/>
      <c r="G70" s="287"/>
      <c r="H70" s="287"/>
      <c r="I70" s="287"/>
      <c r="J70" s="287"/>
      <c r="K70" s="287"/>
      <c r="L70" s="287"/>
      <c r="M70" s="287"/>
      <c r="N70" s="288"/>
      <c r="O70" s="286" t="s">
        <v>54</v>
      </c>
      <c r="P70" s="287"/>
      <c r="Q70" s="287"/>
      <c r="R70" s="287"/>
      <c r="S70" s="287"/>
      <c r="T70" s="287"/>
      <c r="U70" s="287"/>
      <c r="V70" s="287"/>
      <c r="W70" s="287"/>
      <c r="X70" s="287"/>
      <c r="Y70" s="287"/>
      <c r="Z70" s="287"/>
      <c r="AA70" s="287"/>
      <c r="AB70" s="288"/>
      <c r="AC70" s="293" t="s">
        <v>60</v>
      </c>
      <c r="AD70" s="291"/>
      <c r="AE70" s="291"/>
      <c r="AF70" s="291"/>
      <c r="AG70" s="291"/>
      <c r="AH70" s="291"/>
      <c r="AI70" s="291"/>
      <c r="AJ70" s="291"/>
      <c r="AK70" s="291"/>
      <c r="AL70" s="291"/>
      <c r="AM70" s="291"/>
      <c r="AN70" s="291"/>
      <c r="AO70" s="292"/>
    </row>
    <row r="71" spans="1:41" ht="44.15" customHeight="1" x14ac:dyDescent="0.35">
      <c r="A71" s="147" t="s">
        <v>28</v>
      </c>
      <c r="B71" s="55" t="s">
        <v>157</v>
      </c>
      <c r="C71" s="55" t="s">
        <v>158</v>
      </c>
      <c r="D71" s="55" t="s">
        <v>159</v>
      </c>
      <c r="E71" s="55" t="s">
        <v>160</v>
      </c>
      <c r="F71" s="55" t="s">
        <v>161</v>
      </c>
      <c r="G71" s="55" t="s">
        <v>162</v>
      </c>
      <c r="H71" s="55" t="s">
        <v>163</v>
      </c>
      <c r="I71" s="55" t="s">
        <v>164</v>
      </c>
      <c r="J71" s="55" t="s">
        <v>165</v>
      </c>
      <c r="K71" s="55" t="s">
        <v>166</v>
      </c>
      <c r="L71" s="55" t="s">
        <v>167</v>
      </c>
      <c r="M71" s="55" t="s">
        <v>168</v>
      </c>
      <c r="N71" s="55" t="s">
        <v>153</v>
      </c>
      <c r="O71" s="55" t="s">
        <v>169</v>
      </c>
      <c r="P71" s="55" t="s">
        <v>170</v>
      </c>
      <c r="Q71" s="55" t="s">
        <v>171</v>
      </c>
      <c r="R71" s="55" t="s">
        <v>172</v>
      </c>
      <c r="S71" s="55" t="s">
        <v>173</v>
      </c>
      <c r="T71" s="55" t="s">
        <v>174</v>
      </c>
      <c r="U71" s="55" t="s">
        <v>175</v>
      </c>
      <c r="V71" s="55" t="s">
        <v>176</v>
      </c>
      <c r="W71" s="55" t="s">
        <v>177</v>
      </c>
      <c r="X71" s="55" t="s">
        <v>178</v>
      </c>
      <c r="Y71" s="55" t="s">
        <v>179</v>
      </c>
      <c r="Z71" s="55" t="s">
        <v>180</v>
      </c>
      <c r="AA71" s="55" t="s">
        <v>181</v>
      </c>
      <c r="AB71" s="55" t="s">
        <v>155</v>
      </c>
      <c r="AC71" s="55" t="s">
        <v>61</v>
      </c>
      <c r="AD71" s="55" t="s">
        <v>62</v>
      </c>
      <c r="AE71" s="55" t="s">
        <v>63</v>
      </c>
      <c r="AF71" s="55" t="s">
        <v>64</v>
      </c>
      <c r="AG71" s="55" t="s">
        <v>65</v>
      </c>
      <c r="AH71" s="55" t="s">
        <v>66</v>
      </c>
      <c r="AI71" s="55" t="s">
        <v>67</v>
      </c>
      <c r="AJ71" s="55" t="s">
        <v>68</v>
      </c>
      <c r="AK71" s="55" t="s">
        <v>69</v>
      </c>
      <c r="AL71" s="55" t="s">
        <v>70</v>
      </c>
      <c r="AM71" s="55" t="s">
        <v>71</v>
      </c>
      <c r="AN71" s="55" t="s">
        <v>72</v>
      </c>
      <c r="AO71" s="55" t="s">
        <v>73</v>
      </c>
    </row>
    <row r="72" spans="1:41" x14ac:dyDescent="0.35">
      <c r="A72" s="172" t="s">
        <v>40</v>
      </c>
      <c r="B72" s="195">
        <v>855019</v>
      </c>
      <c r="C72" s="195">
        <v>721750</v>
      </c>
      <c r="D72" s="174">
        <v>810346</v>
      </c>
      <c r="E72" s="174">
        <v>793299</v>
      </c>
      <c r="F72" s="174">
        <v>830357</v>
      </c>
      <c r="G72" s="174">
        <v>762816</v>
      </c>
      <c r="H72" s="174">
        <v>794768</v>
      </c>
      <c r="I72" s="174">
        <v>750512</v>
      </c>
      <c r="J72" s="174">
        <v>761597</v>
      </c>
      <c r="K72" s="174">
        <v>843171</v>
      </c>
      <c r="L72" s="174">
        <v>787806</v>
      </c>
      <c r="M72" s="174">
        <v>765577</v>
      </c>
      <c r="N72" s="174">
        <f t="shared" ref="N72:N76" si="14">SUM(B72:M72)/12</f>
        <v>789751.5</v>
      </c>
      <c r="O72" s="174">
        <v>807894</v>
      </c>
      <c r="P72" s="174">
        <v>669500</v>
      </c>
      <c r="Q72" s="174">
        <v>712767</v>
      </c>
      <c r="R72" s="174">
        <v>810817</v>
      </c>
      <c r="S72" s="174">
        <v>822717</v>
      </c>
      <c r="T72" s="174">
        <v>776823</v>
      </c>
      <c r="U72" s="174">
        <v>840167</v>
      </c>
      <c r="V72" s="174">
        <v>873464</v>
      </c>
      <c r="W72" s="174">
        <v>842433</v>
      </c>
      <c r="X72" s="174">
        <v>820163</v>
      </c>
      <c r="Y72" s="152">
        <v>0</v>
      </c>
      <c r="Z72" s="152">
        <v>0</v>
      </c>
      <c r="AA72" s="152">
        <v>0</v>
      </c>
      <c r="AB72" s="176">
        <f>SUM(O72:X72)/10</f>
        <v>797674.5</v>
      </c>
      <c r="AC72" s="126">
        <f t="shared" ref="AC72" si="15">(O72-D72)/D72</f>
        <v>-3.0258679625740116E-3</v>
      </c>
      <c r="AD72" s="132">
        <f t="shared" ref="AD72:AL76" si="16">(P72-E72)/E72</f>
        <v>-0.15605591334414892</v>
      </c>
      <c r="AE72" s="132">
        <f t="shared" ref="AE72" si="17">(Q72-F72)/F72</f>
        <v>-0.14161378780452263</v>
      </c>
      <c r="AF72" s="132">
        <f t="shared" ref="AF72" si="18">(R72-G72)/G72</f>
        <v>6.2926052940682944E-2</v>
      </c>
      <c r="AG72" s="132">
        <f t="shared" ref="AG72" si="19">(S72-H72)/H72</f>
        <v>3.5166237191230645E-2</v>
      </c>
      <c r="AH72" s="132">
        <f t="shared" ref="AH72" si="20">(T72-I72)/I72</f>
        <v>3.5057400814377387E-2</v>
      </c>
      <c r="AI72" s="132">
        <f t="shared" ref="AI72" si="21">(U72-J72)/J72</f>
        <v>0.10316479713024079</v>
      </c>
      <c r="AJ72" s="132">
        <f t="shared" ref="AJ72" si="22">(V72-K72)/K72</f>
        <v>3.5927469042459949E-2</v>
      </c>
      <c r="AK72" s="177">
        <f t="shared" ref="AK72" si="23">(W72-L72)/L72</f>
        <v>6.9340675242382008E-2</v>
      </c>
      <c r="AL72" s="177">
        <f t="shared" ref="AL72" si="24">(X72-M72)/M72</f>
        <v>7.1300470102941965E-2</v>
      </c>
      <c r="AM72" s="125" t="s">
        <v>56</v>
      </c>
      <c r="AN72" s="125" t="s">
        <v>56</v>
      </c>
      <c r="AO72" s="125" t="s">
        <v>56</v>
      </c>
    </row>
    <row r="73" spans="1:41" x14ac:dyDescent="0.35">
      <c r="A73" s="172" t="s">
        <v>41</v>
      </c>
      <c r="B73" s="196">
        <v>2.7917508265898187E-3</v>
      </c>
      <c r="C73" s="196">
        <v>3.1506754416349152E-3</v>
      </c>
      <c r="D73" s="126">
        <v>3.319569665303463E-3</v>
      </c>
      <c r="E73" s="126">
        <v>3.7526834144502893E-3</v>
      </c>
      <c r="F73" s="126">
        <v>3.8080006551398978E-3</v>
      </c>
      <c r="G73" s="126">
        <v>3.8633169729004112E-3</v>
      </c>
      <c r="H73" s="126">
        <v>4.2691703742475792E-3</v>
      </c>
      <c r="I73" s="126">
        <v>4.820709062613256E-3</v>
      </c>
      <c r="J73" s="126">
        <v>4.8240736242395913E-3</v>
      </c>
      <c r="K73" s="126">
        <v>4.7380661811186582E-3</v>
      </c>
      <c r="L73" s="126">
        <v>5.0989710664808337E-3</v>
      </c>
      <c r="M73" s="126">
        <v>5.5121823147769589E-3</v>
      </c>
      <c r="N73" s="126">
        <f>((B72*B73)+(C72*C73)+(D72*D73)+(E72*E73)+(F72*F73)+(G72*G73)+(H72*H73)+(I72*I73)+(J72*J73)+(K72*K73)+(L72*L73)+(M72*M73))/SUM(B72:M72)</f>
        <v>4.1525720432313206E-3</v>
      </c>
      <c r="O73" s="154">
        <v>0.27982631384810386</v>
      </c>
      <c r="P73" s="154">
        <v>0.68562658700522783</v>
      </c>
      <c r="Q73" s="154">
        <v>0.63204946356944136</v>
      </c>
      <c r="R73" s="154">
        <v>0.58763691437155363</v>
      </c>
      <c r="S73" s="154">
        <v>0.55158335126173397</v>
      </c>
      <c r="T73" s="154">
        <v>0.5373360469502062</v>
      </c>
      <c r="U73" s="154">
        <v>0.54840049656794421</v>
      </c>
      <c r="V73" s="154">
        <v>0.52240504474139748</v>
      </c>
      <c r="W73" s="154">
        <v>0.55291874843459365</v>
      </c>
      <c r="X73" s="154">
        <v>0.57741692809843892</v>
      </c>
      <c r="Y73" s="125" t="s">
        <v>56</v>
      </c>
      <c r="Z73" s="125" t="s">
        <v>56</v>
      </c>
      <c r="AA73" s="125" t="s">
        <v>56</v>
      </c>
      <c r="AB73" s="132">
        <f>((O72*O73)+(P72*P73)+(Q72*Q73)+(R72*R73)+(S72*S73)+(T72*T73)+(U72*U73)+(V72*V73)+(W72*W73)+(X72*X73))/SUM(O72:X72)</f>
        <v>0.54404421853776197</v>
      </c>
      <c r="AC73" s="125" t="s">
        <v>56</v>
      </c>
      <c r="AD73" s="125" t="s">
        <v>56</v>
      </c>
      <c r="AE73" s="125" t="s">
        <v>56</v>
      </c>
      <c r="AF73" s="125" t="s">
        <v>56</v>
      </c>
      <c r="AG73" s="125" t="s">
        <v>56</v>
      </c>
      <c r="AH73" s="125" t="s">
        <v>56</v>
      </c>
      <c r="AI73" s="125" t="s">
        <v>56</v>
      </c>
      <c r="AJ73" s="125" t="s">
        <v>56</v>
      </c>
      <c r="AK73" s="125" t="s">
        <v>56</v>
      </c>
      <c r="AL73" s="125" t="s">
        <v>56</v>
      </c>
      <c r="AM73" s="125" t="s">
        <v>56</v>
      </c>
      <c r="AN73" s="125" t="s">
        <v>56</v>
      </c>
      <c r="AO73" s="125" t="s">
        <v>56</v>
      </c>
    </row>
    <row r="74" spans="1:41" x14ac:dyDescent="0.35">
      <c r="A74" s="172" t="s">
        <v>29</v>
      </c>
      <c r="B74" s="195">
        <v>28260</v>
      </c>
      <c r="C74" s="195">
        <v>23653</v>
      </c>
      <c r="D74" s="174">
        <v>24428</v>
      </c>
      <c r="E74" s="174">
        <v>25073</v>
      </c>
      <c r="F74" s="174">
        <v>26609</v>
      </c>
      <c r="G74" s="174">
        <v>23819</v>
      </c>
      <c r="H74" s="174">
        <v>23599</v>
      </c>
      <c r="I74" s="174">
        <v>22310</v>
      </c>
      <c r="J74" s="174">
        <v>23687</v>
      </c>
      <c r="K74" s="174">
        <v>25751</v>
      </c>
      <c r="L74" s="174">
        <v>23821</v>
      </c>
      <c r="M74" s="174">
        <v>21561</v>
      </c>
      <c r="N74" s="174">
        <f t="shared" si="14"/>
        <v>24380.916666666668</v>
      </c>
      <c r="O74" s="174">
        <v>24639</v>
      </c>
      <c r="P74" s="174">
        <v>25957</v>
      </c>
      <c r="Q74" s="174">
        <v>25851</v>
      </c>
      <c r="R74" s="174">
        <v>27017</v>
      </c>
      <c r="S74" s="174">
        <v>24288</v>
      </c>
      <c r="T74" s="174">
        <v>21437</v>
      </c>
      <c r="U74" s="174">
        <v>24283</v>
      </c>
      <c r="V74" s="174">
        <v>24920</v>
      </c>
      <c r="W74" s="174">
        <v>24734</v>
      </c>
      <c r="X74" s="174">
        <v>23804</v>
      </c>
      <c r="Y74" s="152">
        <v>0</v>
      </c>
      <c r="Z74" s="152">
        <v>0</v>
      </c>
      <c r="AA74" s="152">
        <v>0</v>
      </c>
      <c r="AB74" s="176">
        <f>SUM(O74:X74)/10</f>
        <v>24693</v>
      </c>
      <c r="AC74" s="126">
        <f>(O74-D74)/D74</f>
        <v>8.6376289503848035E-3</v>
      </c>
      <c r="AD74" s="132">
        <f t="shared" si="16"/>
        <v>3.5257049415706135E-2</v>
      </c>
      <c r="AE74" s="132">
        <f t="shared" si="16"/>
        <v>-2.848660227742493E-2</v>
      </c>
      <c r="AF74" s="132">
        <f t="shared" si="16"/>
        <v>0.13426256349972712</v>
      </c>
      <c r="AG74" s="132">
        <f t="shared" si="16"/>
        <v>2.9196152379338109E-2</v>
      </c>
      <c r="AH74" s="132">
        <f t="shared" si="16"/>
        <v>-3.9130434782608699E-2</v>
      </c>
      <c r="AI74" s="132">
        <f t="shared" si="16"/>
        <v>2.516148098112889E-2</v>
      </c>
      <c r="AJ74" s="132">
        <f t="shared" si="16"/>
        <v>-3.2270591433342398E-2</v>
      </c>
      <c r="AK74" s="132">
        <f t="shared" si="16"/>
        <v>3.8327526132404179E-2</v>
      </c>
      <c r="AL74" s="132">
        <f t="shared" si="16"/>
        <v>0.10403042530494876</v>
      </c>
      <c r="AM74" s="125" t="s">
        <v>56</v>
      </c>
      <c r="AN74" s="125" t="s">
        <v>56</v>
      </c>
      <c r="AO74" s="125" t="s">
        <v>56</v>
      </c>
    </row>
    <row r="75" spans="1:41" x14ac:dyDescent="0.35">
      <c r="A75" s="172" t="s">
        <v>42</v>
      </c>
      <c r="B75" s="196">
        <v>2.4062278839348905E-3</v>
      </c>
      <c r="C75" s="196">
        <v>2.6212319790301442E-3</v>
      </c>
      <c r="D75" s="126">
        <v>2.5790076960864584E-3</v>
      </c>
      <c r="E75" s="126">
        <v>1.6751086826466716E-3</v>
      </c>
      <c r="F75" s="126">
        <v>2.442782517193431E-3</v>
      </c>
      <c r="G75" s="126">
        <v>2.728913892270876E-3</v>
      </c>
      <c r="H75" s="126">
        <v>1.8644857832959025E-3</v>
      </c>
      <c r="I75" s="126">
        <v>1.7480950246526222E-3</v>
      </c>
      <c r="J75" s="126">
        <v>2.7019039979735721E-3</v>
      </c>
      <c r="K75" s="126">
        <v>1.7475049512640287E-3</v>
      </c>
      <c r="L75" s="126">
        <v>2.8126443054447758E-3</v>
      </c>
      <c r="M75" s="126">
        <v>3.0147024720560273E-3</v>
      </c>
      <c r="N75" s="126">
        <f>((B74*B75)+(C74*C75)+(D74*D75)+(E74*E75)+(F74*F75)+(G74*G75)+(H74*H75)+(I74*I75)+(J74*J75)+(K74*K75)+(L74*L75)+(M74*M75))/SUM(B74:M74)</f>
        <v>2.3549839184334744E-3</v>
      </c>
      <c r="O75" s="132">
        <v>0.14095539591704209</v>
      </c>
      <c r="P75" s="132">
        <v>0.37381053280425319</v>
      </c>
      <c r="Q75" s="132">
        <v>0.35445437313836992</v>
      </c>
      <c r="R75" s="132">
        <v>0.31831809601362104</v>
      </c>
      <c r="S75" s="132">
        <v>0.29582509881422925</v>
      </c>
      <c r="T75" s="132">
        <v>0.28973270513597987</v>
      </c>
      <c r="U75" s="132">
        <v>0.28015484083515219</v>
      </c>
      <c r="V75" s="132">
        <v>0.27078651685393257</v>
      </c>
      <c r="W75" s="132">
        <v>0.2919867389019164</v>
      </c>
      <c r="X75" s="132">
        <v>0.30977986892959164</v>
      </c>
      <c r="Y75" s="125" t="s">
        <v>56</v>
      </c>
      <c r="Z75" s="125" t="s">
        <v>56</v>
      </c>
      <c r="AA75" s="125" t="s">
        <v>56</v>
      </c>
      <c r="AB75" s="132">
        <f>((O74*O75)+(P74*P75)+(Q74*Q75)+(R74*R75)+(S74*S75)+(T74*T75)+(U74*U75)+(V74*V75)+(W74*W75)+(X74*X75))/SUM(O74:X74)</f>
        <v>0.29353258008342448</v>
      </c>
      <c r="AC75" s="125" t="s">
        <v>56</v>
      </c>
      <c r="AD75" s="125" t="s">
        <v>56</v>
      </c>
      <c r="AE75" s="125" t="s">
        <v>56</v>
      </c>
      <c r="AF75" s="125" t="s">
        <v>56</v>
      </c>
      <c r="AG75" s="125" t="s">
        <v>56</v>
      </c>
      <c r="AH75" s="125" t="s">
        <v>56</v>
      </c>
      <c r="AI75" s="125" t="s">
        <v>56</v>
      </c>
      <c r="AJ75" s="125" t="s">
        <v>56</v>
      </c>
      <c r="AK75" s="125" t="s">
        <v>56</v>
      </c>
      <c r="AL75" s="125" t="s">
        <v>56</v>
      </c>
      <c r="AM75" s="125" t="s">
        <v>56</v>
      </c>
      <c r="AN75" s="125" t="s">
        <v>56</v>
      </c>
      <c r="AO75" s="125" t="s">
        <v>56</v>
      </c>
    </row>
    <row r="76" spans="1:41" x14ac:dyDescent="0.35">
      <c r="A76" s="249" t="s">
        <v>31</v>
      </c>
      <c r="B76" s="262">
        <v>258216</v>
      </c>
      <c r="C76" s="262">
        <v>218969</v>
      </c>
      <c r="D76" s="251">
        <v>237902</v>
      </c>
      <c r="E76" s="251">
        <v>226393</v>
      </c>
      <c r="F76" s="251">
        <v>238246</v>
      </c>
      <c r="G76" s="251">
        <v>222143</v>
      </c>
      <c r="H76" s="251">
        <v>222277</v>
      </c>
      <c r="I76" s="251">
        <v>217887</v>
      </c>
      <c r="J76" s="251">
        <v>216318</v>
      </c>
      <c r="K76" s="251">
        <v>251542</v>
      </c>
      <c r="L76" s="251">
        <v>235772</v>
      </c>
      <c r="M76" s="251">
        <v>205512</v>
      </c>
      <c r="N76" s="251">
        <f t="shared" si="14"/>
        <v>229264.75</v>
      </c>
      <c r="O76" s="251">
        <v>202874</v>
      </c>
      <c r="P76" s="251">
        <v>155511</v>
      </c>
      <c r="Q76" s="251">
        <v>174000</v>
      </c>
      <c r="R76" s="251">
        <v>193497</v>
      </c>
      <c r="S76" s="251">
        <v>200087</v>
      </c>
      <c r="T76" s="251">
        <v>196360</v>
      </c>
      <c r="U76" s="251">
        <v>205785</v>
      </c>
      <c r="V76" s="251">
        <v>250941</v>
      </c>
      <c r="W76" s="251">
        <v>224811</v>
      </c>
      <c r="X76" s="251">
        <v>204008</v>
      </c>
      <c r="Y76" s="245">
        <v>0</v>
      </c>
      <c r="Z76" s="245">
        <v>0</v>
      </c>
      <c r="AA76" s="245">
        <v>0</v>
      </c>
      <c r="AB76" s="252">
        <f>SUM(O76:X76)/10</f>
        <v>200787.4</v>
      </c>
      <c r="AC76" s="179">
        <f>(O76-D76)/D76</f>
        <v>-0.14723709762843523</v>
      </c>
      <c r="AD76" s="179">
        <f t="shared" si="16"/>
        <v>-0.31309271929785815</v>
      </c>
      <c r="AE76" s="179">
        <f t="shared" si="16"/>
        <v>-0.26966244973682663</v>
      </c>
      <c r="AF76" s="179">
        <f t="shared" si="16"/>
        <v>-0.12895297173442333</v>
      </c>
      <c r="AG76" s="179">
        <f t="shared" si="16"/>
        <v>-9.9830391808419225E-2</v>
      </c>
      <c r="AH76" s="179">
        <f t="shared" si="16"/>
        <v>-9.8798918705567562E-2</v>
      </c>
      <c r="AI76" s="179">
        <f t="shared" si="16"/>
        <v>-4.8692203145369317E-2</v>
      </c>
      <c r="AJ76" s="279">
        <f t="shared" si="16"/>
        <v>-2.3892630256577428E-3</v>
      </c>
      <c r="AK76" s="179">
        <f t="shared" si="16"/>
        <v>-4.6489829156982167E-2</v>
      </c>
      <c r="AL76" s="279">
        <f t="shared" si="16"/>
        <v>-7.3183074467670986E-3</v>
      </c>
      <c r="AM76" s="273" t="s">
        <v>56</v>
      </c>
      <c r="AN76" s="273" t="s">
        <v>56</v>
      </c>
      <c r="AO76" s="273" t="s">
        <v>56</v>
      </c>
    </row>
    <row r="77" spans="1:41" ht="17.25" customHeight="1" x14ac:dyDescent="0.35">
      <c r="A77" s="59" t="s">
        <v>32</v>
      </c>
      <c r="B77" s="59"/>
      <c r="C77" s="59"/>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row>
    <row r="78" spans="1:41" ht="12" customHeight="1" x14ac:dyDescent="0.35">
      <c r="A78" s="89" t="s">
        <v>38</v>
      </c>
      <c r="B78" s="89"/>
      <c r="C78" s="89"/>
      <c r="D78" s="30"/>
      <c r="E78" s="30"/>
      <c r="F78" s="30"/>
      <c r="G78" s="30"/>
      <c r="H78" s="30"/>
      <c r="I78" s="30"/>
      <c r="J78" s="30"/>
      <c r="K78" s="30"/>
      <c r="L78" s="30"/>
      <c r="M78" s="30"/>
      <c r="N78" s="64"/>
      <c r="O78" s="30"/>
      <c r="P78" s="30"/>
      <c r="Q78" s="30"/>
      <c r="R78" s="30"/>
      <c r="S78" s="30"/>
      <c r="T78" s="30"/>
      <c r="U78" s="30"/>
      <c r="V78" s="30"/>
      <c r="W78" s="30"/>
      <c r="X78" s="30"/>
      <c r="Y78" s="30"/>
      <c r="Z78" s="30"/>
      <c r="AA78" s="30"/>
      <c r="AB78" s="30"/>
      <c r="AC78" s="30"/>
      <c r="AD78" s="30"/>
      <c r="AE78" s="64"/>
      <c r="AF78" s="170"/>
      <c r="AG78" s="170"/>
      <c r="AH78" s="170"/>
      <c r="AI78" s="170"/>
      <c r="AJ78" s="170"/>
      <c r="AK78" s="170"/>
      <c r="AL78" s="170"/>
      <c r="AM78" s="170"/>
      <c r="AN78" s="170"/>
      <c r="AO78" s="170"/>
    </row>
    <row r="79" spans="1:41" ht="12" customHeight="1" x14ac:dyDescent="0.35">
      <c r="A79" s="89" t="s">
        <v>33</v>
      </c>
      <c r="B79" s="89"/>
      <c r="C79" s="89"/>
      <c r="D79" s="30"/>
      <c r="E79" s="30"/>
      <c r="F79" s="30"/>
      <c r="G79" s="30"/>
      <c r="H79" s="30"/>
      <c r="I79" s="30"/>
      <c r="J79" s="30"/>
      <c r="K79" s="30"/>
      <c r="L79" s="30"/>
      <c r="M79" s="30"/>
      <c r="N79" s="64"/>
      <c r="O79" s="30"/>
      <c r="P79" s="30"/>
      <c r="Q79" s="30"/>
      <c r="R79" s="30"/>
      <c r="S79" s="30"/>
      <c r="T79" s="30"/>
      <c r="U79" s="30"/>
      <c r="V79" s="30"/>
      <c r="W79" s="30"/>
      <c r="X79" s="30"/>
      <c r="Y79" s="30"/>
      <c r="Z79" s="30"/>
      <c r="AA79" s="30"/>
      <c r="AB79" s="30"/>
      <c r="AC79" s="30"/>
      <c r="AD79" s="30"/>
      <c r="AE79" s="64"/>
      <c r="AF79" s="170"/>
      <c r="AG79" s="170"/>
      <c r="AH79" s="170"/>
      <c r="AI79" s="170"/>
      <c r="AJ79" s="170"/>
      <c r="AK79" s="170"/>
      <c r="AL79" s="170"/>
      <c r="AM79" s="170"/>
      <c r="AN79" s="170"/>
      <c r="AO79" s="170"/>
    </row>
    <row r="80" spans="1:41" ht="12" customHeight="1" x14ac:dyDescent="0.35">
      <c r="A80" s="104" t="s">
        <v>43</v>
      </c>
      <c r="B80" s="89"/>
      <c r="C80" s="89"/>
      <c r="D80" s="30"/>
      <c r="E80" s="30"/>
      <c r="F80" s="30"/>
      <c r="G80" s="30"/>
      <c r="H80" s="30"/>
      <c r="I80" s="30"/>
      <c r="J80" s="30"/>
      <c r="K80" s="30"/>
      <c r="L80" s="30"/>
      <c r="M80" s="30"/>
      <c r="N80" s="64"/>
      <c r="O80" s="30"/>
      <c r="P80" s="30"/>
      <c r="Q80" s="30"/>
      <c r="R80" s="30"/>
      <c r="S80" s="30"/>
      <c r="T80" s="30"/>
      <c r="U80" s="30"/>
      <c r="V80" s="30"/>
      <c r="W80" s="30"/>
      <c r="X80" s="30"/>
      <c r="Y80" s="30"/>
      <c r="Z80" s="30"/>
      <c r="AA80" s="30"/>
      <c r="AB80" s="30"/>
      <c r="AC80" s="30"/>
      <c r="AD80" s="30"/>
      <c r="AE80" s="64"/>
      <c r="AF80" s="170"/>
      <c r="AG80" s="170"/>
      <c r="AH80" s="170"/>
      <c r="AI80" s="170"/>
      <c r="AJ80" s="170"/>
      <c r="AK80" s="170"/>
      <c r="AL80" s="170"/>
      <c r="AM80" s="170"/>
      <c r="AN80" s="170"/>
      <c r="AO80" s="170"/>
    </row>
    <row r="81" spans="1:41" ht="12" customHeight="1" x14ac:dyDescent="0.35">
      <c r="A81" s="180" t="s">
        <v>75</v>
      </c>
      <c r="B81" s="89"/>
      <c r="C81" s="89"/>
      <c r="D81" s="30"/>
      <c r="E81" s="30"/>
      <c r="F81" s="30"/>
      <c r="G81" s="30"/>
      <c r="H81" s="30"/>
      <c r="I81" s="30"/>
      <c r="J81" s="30"/>
      <c r="K81" s="30"/>
      <c r="L81" s="30"/>
      <c r="M81" s="30"/>
      <c r="N81" s="64"/>
      <c r="O81" s="30"/>
      <c r="P81" s="30"/>
      <c r="Q81" s="30"/>
      <c r="R81" s="30"/>
      <c r="S81" s="30"/>
      <c r="T81" s="30"/>
      <c r="U81" s="30"/>
      <c r="V81" s="30"/>
      <c r="W81" s="30"/>
      <c r="X81" s="30"/>
      <c r="Y81" s="30"/>
      <c r="Z81" s="30"/>
      <c r="AA81" s="30"/>
      <c r="AB81" s="30"/>
      <c r="AC81" s="30"/>
      <c r="AD81" s="30"/>
      <c r="AE81" s="64"/>
      <c r="AF81" s="170"/>
      <c r="AG81" s="170"/>
      <c r="AH81" s="170"/>
      <c r="AI81" s="170"/>
      <c r="AJ81" s="170"/>
      <c r="AK81" s="170"/>
      <c r="AL81" s="170"/>
      <c r="AM81" s="170"/>
      <c r="AN81" s="170"/>
      <c r="AO81" s="170"/>
    </row>
    <row r="82" spans="1:41" ht="12" customHeight="1" x14ac:dyDescent="0.35">
      <c r="A82" s="104" t="s">
        <v>51</v>
      </c>
      <c r="B82" s="89"/>
      <c r="C82" s="89"/>
      <c r="D82" s="30"/>
      <c r="E82" s="30"/>
      <c r="F82" s="30"/>
      <c r="G82" s="30"/>
      <c r="H82" s="30"/>
      <c r="I82" s="30"/>
      <c r="J82" s="30"/>
      <c r="K82" s="30"/>
      <c r="L82" s="30"/>
      <c r="M82" s="30"/>
      <c r="N82" s="64"/>
      <c r="O82" s="30"/>
      <c r="P82" s="30"/>
      <c r="Q82" s="30"/>
      <c r="R82" s="30"/>
      <c r="S82" s="30"/>
      <c r="T82" s="30"/>
      <c r="U82" s="30"/>
      <c r="V82" s="30"/>
      <c r="W82" s="30"/>
      <c r="X82" s="30"/>
      <c r="Y82" s="30"/>
      <c r="Z82" s="30"/>
      <c r="AA82" s="30"/>
      <c r="AB82" s="30"/>
      <c r="AC82" s="30"/>
      <c r="AD82" s="30"/>
      <c r="AE82" s="64"/>
      <c r="AF82" s="170"/>
      <c r="AG82" s="170"/>
      <c r="AH82" s="170"/>
      <c r="AI82" s="170"/>
      <c r="AJ82" s="170"/>
      <c r="AK82" s="170"/>
      <c r="AL82" s="170"/>
      <c r="AM82" s="170"/>
      <c r="AN82" s="170"/>
      <c r="AO82" s="170"/>
    </row>
    <row r="83" spans="1:41" ht="12" customHeight="1" x14ac:dyDescent="0.35">
      <c r="A83" s="285" t="s">
        <v>136</v>
      </c>
      <c r="B83" s="285"/>
      <c r="C83" s="285"/>
      <c r="D83" s="285"/>
      <c r="E83" s="181"/>
      <c r="F83" s="181"/>
      <c r="G83" s="181"/>
      <c r="H83" s="182"/>
      <c r="I83" s="182"/>
      <c r="J83" s="182"/>
      <c r="K83" s="182"/>
      <c r="L83" s="182"/>
      <c r="M83" s="182"/>
      <c r="N83" s="63"/>
      <c r="O83" s="182"/>
      <c r="P83" s="182"/>
      <c r="Q83" s="182"/>
      <c r="R83" s="182"/>
      <c r="S83" s="182"/>
      <c r="T83" s="182"/>
      <c r="U83" s="182"/>
      <c r="V83" s="182"/>
      <c r="W83" s="182"/>
      <c r="X83" s="182"/>
      <c r="Y83" s="182"/>
      <c r="Z83" s="182"/>
      <c r="AA83" s="182"/>
      <c r="AB83" s="182"/>
      <c r="AC83" s="182"/>
      <c r="AD83" s="182"/>
      <c r="AE83" s="64"/>
      <c r="AF83" s="183"/>
      <c r="AG83" s="183"/>
      <c r="AH83" s="183"/>
      <c r="AI83" s="183"/>
      <c r="AJ83" s="183"/>
      <c r="AK83" s="183"/>
      <c r="AL83" s="183"/>
      <c r="AM83" s="183"/>
      <c r="AN83" s="183"/>
      <c r="AO83" s="183"/>
    </row>
    <row r="84" spans="1:41" ht="12" customHeight="1" x14ac:dyDescent="0.35">
      <c r="A84" s="180" t="s">
        <v>57</v>
      </c>
      <c r="B84" s="89"/>
      <c r="C84" s="89"/>
      <c r="D84" s="30"/>
      <c r="E84" s="30"/>
      <c r="F84" s="30"/>
      <c r="G84" s="30"/>
      <c r="H84" s="30"/>
      <c r="I84" s="30"/>
      <c r="J84" s="30"/>
      <c r="K84" s="30"/>
      <c r="L84" s="30"/>
      <c r="M84" s="30"/>
      <c r="N84" s="64"/>
      <c r="O84" s="30"/>
      <c r="P84" s="30"/>
      <c r="Q84" s="30"/>
      <c r="R84" s="30"/>
      <c r="S84" s="30"/>
      <c r="T84" s="30"/>
      <c r="U84" s="30"/>
      <c r="V84" s="30"/>
      <c r="W84" s="30"/>
      <c r="X84" s="30"/>
      <c r="Y84" s="30"/>
      <c r="Z84" s="30"/>
      <c r="AA84" s="30"/>
      <c r="AB84" s="30"/>
      <c r="AC84" s="30"/>
      <c r="AD84" s="30"/>
      <c r="AE84" s="64"/>
      <c r="AF84" s="170"/>
      <c r="AG84" s="170"/>
      <c r="AH84" s="170"/>
      <c r="AI84" s="170"/>
      <c r="AJ84" s="170"/>
      <c r="AK84" s="170"/>
      <c r="AL84" s="170"/>
      <c r="AM84" s="170"/>
      <c r="AN84" s="170"/>
      <c r="AO84" s="170"/>
    </row>
    <row r="85" spans="1:41" ht="12" customHeight="1" x14ac:dyDescent="0.35">
      <c r="A85" s="89" t="s">
        <v>242</v>
      </c>
      <c r="B85" s="89"/>
      <c r="C85" s="89"/>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41"/>
      <c r="AL85" s="41"/>
      <c r="AM85" s="41"/>
      <c r="AN85" s="41"/>
      <c r="AO85" s="41"/>
    </row>
    <row r="86" spans="1:41" ht="12" customHeight="1" x14ac:dyDescent="0.35">
      <c r="A86" s="180" t="s">
        <v>55</v>
      </c>
      <c r="B86" s="89"/>
      <c r="C86" s="89"/>
      <c r="D86" s="30"/>
      <c r="E86" s="30"/>
      <c r="F86" s="30"/>
      <c r="G86" s="30"/>
      <c r="H86" s="30"/>
      <c r="I86" s="30"/>
      <c r="J86" s="30"/>
      <c r="K86" s="30"/>
      <c r="L86" s="30"/>
      <c r="M86" s="30"/>
      <c r="N86" s="64"/>
      <c r="O86" s="30"/>
      <c r="P86" s="30"/>
      <c r="Q86" s="30"/>
      <c r="R86" s="30"/>
      <c r="S86" s="30"/>
      <c r="T86" s="30"/>
      <c r="U86" s="30"/>
      <c r="V86" s="30"/>
      <c r="W86" s="30"/>
      <c r="X86" s="30"/>
      <c r="Y86" s="30"/>
      <c r="Z86" s="30"/>
      <c r="AA86" s="30"/>
      <c r="AB86" s="30"/>
      <c r="AC86" s="30"/>
      <c r="AD86" s="30"/>
      <c r="AE86" s="64"/>
      <c r="AF86" s="170"/>
      <c r="AG86" s="170"/>
      <c r="AH86" s="170"/>
      <c r="AI86" s="170"/>
      <c r="AJ86" s="170"/>
      <c r="AK86" s="170"/>
      <c r="AL86" s="170"/>
      <c r="AM86" s="170"/>
      <c r="AN86" s="170"/>
      <c r="AO86" s="170"/>
    </row>
    <row r="87" spans="1:41" ht="12" customHeight="1" x14ac:dyDescent="0.35">
      <c r="A87" s="89" t="s">
        <v>243</v>
      </c>
      <c r="B87" s="89"/>
      <c r="C87" s="89"/>
      <c r="D87" s="30"/>
      <c r="E87" s="30"/>
      <c r="F87" s="30"/>
      <c r="G87" s="30"/>
      <c r="H87" s="30"/>
      <c r="I87" s="30"/>
      <c r="J87" s="30"/>
      <c r="K87" s="30"/>
      <c r="L87" s="30"/>
      <c r="M87" s="30"/>
      <c r="N87" s="63"/>
      <c r="O87" s="30"/>
      <c r="P87" s="30"/>
      <c r="Q87" s="30"/>
      <c r="R87" s="30"/>
      <c r="S87" s="30"/>
      <c r="T87" s="30"/>
      <c r="U87" s="30"/>
      <c r="V87" s="30"/>
      <c r="W87" s="30"/>
      <c r="X87" s="30"/>
      <c r="Y87" s="30"/>
      <c r="Z87" s="30"/>
      <c r="AA87" s="30"/>
      <c r="AB87" s="30"/>
      <c r="AC87" s="30"/>
      <c r="AD87" s="30"/>
      <c r="AE87" s="64"/>
      <c r="AF87" s="31"/>
      <c r="AG87" s="31"/>
      <c r="AH87" s="31"/>
      <c r="AI87" s="31"/>
      <c r="AJ87" s="31"/>
      <c r="AK87" s="31"/>
      <c r="AL87" s="31"/>
      <c r="AM87" s="31"/>
      <c r="AN87" s="31"/>
      <c r="AO87" s="31"/>
    </row>
    <row r="88" spans="1:41" ht="12" customHeight="1" x14ac:dyDescent="0.35">
      <c r="A88" s="59" t="s">
        <v>35</v>
      </c>
      <c r="B88" s="89"/>
      <c r="C88" s="89"/>
      <c r="D88" s="30"/>
      <c r="E88" s="30"/>
      <c r="F88" s="30"/>
      <c r="G88" s="30"/>
      <c r="H88" s="30"/>
      <c r="I88" s="30"/>
      <c r="J88" s="30"/>
      <c r="K88" s="30"/>
      <c r="L88" s="30"/>
      <c r="M88" s="30"/>
      <c r="N88" s="63"/>
      <c r="O88" s="30"/>
      <c r="P88" s="30"/>
      <c r="Q88" s="30"/>
      <c r="R88" s="30"/>
      <c r="S88" s="30"/>
      <c r="T88" s="30"/>
      <c r="U88" s="30"/>
      <c r="V88" s="30"/>
      <c r="W88" s="30"/>
      <c r="X88" s="30"/>
      <c r="Y88" s="30"/>
      <c r="Z88" s="30"/>
      <c r="AA88" s="30"/>
      <c r="AB88" s="30"/>
      <c r="AC88" s="30"/>
      <c r="AD88" s="30"/>
      <c r="AE88" s="64"/>
      <c r="AF88" s="31"/>
      <c r="AG88" s="31"/>
      <c r="AH88" s="31"/>
      <c r="AI88" s="31"/>
      <c r="AJ88" s="31"/>
      <c r="AK88" s="31"/>
      <c r="AL88" s="31"/>
      <c r="AM88" s="31"/>
      <c r="AN88" s="31"/>
      <c r="AO88" s="31"/>
    </row>
    <row r="89" spans="1:41" ht="30" customHeight="1" x14ac:dyDescent="0.35">
      <c r="A89" s="66" t="s">
        <v>244</v>
      </c>
      <c r="B89" s="89"/>
      <c r="C89" s="89"/>
      <c r="D89" s="30"/>
      <c r="E89" s="30"/>
      <c r="F89" s="30"/>
      <c r="G89" s="30"/>
      <c r="H89" s="30"/>
      <c r="I89" s="30"/>
      <c r="J89" s="30"/>
      <c r="K89" s="30"/>
      <c r="L89" s="30"/>
      <c r="M89" s="30"/>
      <c r="N89" s="63"/>
      <c r="O89" s="30"/>
      <c r="P89" s="30"/>
      <c r="Q89" s="30"/>
      <c r="R89" s="30"/>
      <c r="S89" s="30"/>
      <c r="T89" s="30"/>
      <c r="U89" s="30"/>
      <c r="V89" s="30"/>
      <c r="W89" s="30"/>
      <c r="X89" s="30"/>
      <c r="Y89" s="30"/>
      <c r="Z89" s="30"/>
      <c r="AA89" s="30"/>
      <c r="AB89" s="30"/>
      <c r="AC89" s="30"/>
      <c r="AD89" s="30"/>
      <c r="AE89" s="64"/>
      <c r="AF89" s="31"/>
      <c r="AG89" s="31"/>
      <c r="AH89" s="31"/>
      <c r="AI89" s="31"/>
      <c r="AJ89" s="31"/>
      <c r="AK89" s="31"/>
      <c r="AL89" s="31"/>
      <c r="AM89" s="31"/>
      <c r="AN89" s="31"/>
      <c r="AO89" s="31"/>
    </row>
    <row r="90" spans="1:41" ht="20.25" customHeight="1" x14ac:dyDescent="0.35">
      <c r="A90" s="186" t="s">
        <v>235</v>
      </c>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row>
    <row r="91" spans="1:41" x14ac:dyDescent="0.35">
      <c r="A91" s="187"/>
      <c r="B91" s="286" t="s">
        <v>53</v>
      </c>
      <c r="C91" s="287"/>
      <c r="D91" s="287"/>
      <c r="E91" s="287"/>
      <c r="F91" s="287"/>
      <c r="G91" s="287"/>
      <c r="H91" s="287"/>
      <c r="I91" s="287"/>
      <c r="J91" s="287"/>
      <c r="K91" s="287"/>
      <c r="L91" s="287"/>
      <c r="M91" s="287"/>
      <c r="N91" s="288"/>
      <c r="O91" s="286" t="s">
        <v>54</v>
      </c>
      <c r="P91" s="287"/>
      <c r="Q91" s="287"/>
      <c r="R91" s="287"/>
      <c r="S91" s="287"/>
      <c r="T91" s="287"/>
      <c r="U91" s="287"/>
      <c r="V91" s="287"/>
      <c r="W91" s="287"/>
      <c r="X91" s="287"/>
      <c r="Y91" s="287"/>
      <c r="Z91" s="287"/>
      <c r="AA91" s="287"/>
      <c r="AB91" s="288"/>
      <c r="AC91" s="293" t="s">
        <v>60</v>
      </c>
      <c r="AD91" s="291"/>
      <c r="AE91" s="291"/>
      <c r="AF91" s="291"/>
      <c r="AG91" s="291"/>
      <c r="AH91" s="291"/>
      <c r="AI91" s="291"/>
      <c r="AJ91" s="291"/>
      <c r="AK91" s="291"/>
      <c r="AL91" s="291"/>
      <c r="AM91" s="291"/>
      <c r="AN91" s="291"/>
      <c r="AO91" s="292"/>
    </row>
    <row r="92" spans="1:41" ht="44.15" customHeight="1" x14ac:dyDescent="0.35">
      <c r="A92" s="147" t="s">
        <v>28</v>
      </c>
      <c r="B92" s="55" t="s">
        <v>157</v>
      </c>
      <c r="C92" s="55" t="s">
        <v>158</v>
      </c>
      <c r="D92" s="55" t="s">
        <v>159</v>
      </c>
      <c r="E92" s="55" t="s">
        <v>160</v>
      </c>
      <c r="F92" s="55" t="s">
        <v>161</v>
      </c>
      <c r="G92" s="55" t="s">
        <v>162</v>
      </c>
      <c r="H92" s="55" t="s">
        <v>163</v>
      </c>
      <c r="I92" s="55" t="s">
        <v>164</v>
      </c>
      <c r="J92" s="55" t="s">
        <v>165</v>
      </c>
      <c r="K92" s="55" t="s">
        <v>166</v>
      </c>
      <c r="L92" s="55" t="s">
        <v>167</v>
      </c>
      <c r="M92" s="55" t="s">
        <v>168</v>
      </c>
      <c r="N92" s="55" t="s">
        <v>153</v>
      </c>
      <c r="O92" s="55" t="s">
        <v>169</v>
      </c>
      <c r="P92" s="55" t="s">
        <v>170</v>
      </c>
      <c r="Q92" s="55" t="s">
        <v>171</v>
      </c>
      <c r="R92" s="55" t="s">
        <v>172</v>
      </c>
      <c r="S92" s="55" t="s">
        <v>173</v>
      </c>
      <c r="T92" s="55" t="s">
        <v>174</v>
      </c>
      <c r="U92" s="55" t="s">
        <v>175</v>
      </c>
      <c r="V92" s="55" t="s">
        <v>176</v>
      </c>
      <c r="W92" s="55" t="s">
        <v>177</v>
      </c>
      <c r="X92" s="55" t="s">
        <v>178</v>
      </c>
      <c r="Y92" s="55" t="s">
        <v>179</v>
      </c>
      <c r="Z92" s="55" t="s">
        <v>180</v>
      </c>
      <c r="AA92" s="55" t="s">
        <v>181</v>
      </c>
      <c r="AB92" s="55" t="s">
        <v>155</v>
      </c>
      <c r="AC92" s="55" t="s">
        <v>61</v>
      </c>
      <c r="AD92" s="55" t="s">
        <v>62</v>
      </c>
      <c r="AE92" s="55" t="s">
        <v>63</v>
      </c>
      <c r="AF92" s="55" t="s">
        <v>64</v>
      </c>
      <c r="AG92" s="55" t="s">
        <v>65</v>
      </c>
      <c r="AH92" s="55" t="s">
        <v>66</v>
      </c>
      <c r="AI92" s="55" t="s">
        <v>67</v>
      </c>
      <c r="AJ92" s="55" t="s">
        <v>68</v>
      </c>
      <c r="AK92" s="55" t="s">
        <v>69</v>
      </c>
      <c r="AL92" s="55" t="s">
        <v>70</v>
      </c>
      <c r="AM92" s="55" t="s">
        <v>71</v>
      </c>
      <c r="AN92" s="55" t="s">
        <v>72</v>
      </c>
      <c r="AO92" s="55" t="s">
        <v>73</v>
      </c>
    </row>
    <row r="93" spans="1:41" x14ac:dyDescent="0.35">
      <c r="A93" s="172" t="s">
        <v>40</v>
      </c>
      <c r="B93" s="195">
        <v>1146848</v>
      </c>
      <c r="C93" s="195">
        <v>946146</v>
      </c>
      <c r="D93" s="174">
        <v>1082450</v>
      </c>
      <c r="E93" s="174">
        <v>1075228</v>
      </c>
      <c r="F93" s="174">
        <v>1127477</v>
      </c>
      <c r="G93" s="174">
        <v>1028479</v>
      </c>
      <c r="H93" s="174">
        <v>1075898</v>
      </c>
      <c r="I93" s="174">
        <v>1013016</v>
      </c>
      <c r="J93" s="174">
        <v>1029834</v>
      </c>
      <c r="K93" s="174">
        <v>1139795</v>
      </c>
      <c r="L93" s="174">
        <v>1057767</v>
      </c>
      <c r="M93" s="174">
        <v>994460</v>
      </c>
      <c r="N93" s="174">
        <f t="shared" ref="N93:N97" si="25">SUM(B93:M93)/12</f>
        <v>1059783.1666666667</v>
      </c>
      <c r="O93" s="174">
        <v>1086104</v>
      </c>
      <c r="P93" s="174">
        <v>913207</v>
      </c>
      <c r="Q93" s="174">
        <v>986861</v>
      </c>
      <c r="R93" s="174">
        <v>1134193</v>
      </c>
      <c r="S93" s="174">
        <v>1162573</v>
      </c>
      <c r="T93" s="174">
        <v>1096386</v>
      </c>
      <c r="U93" s="174">
        <v>1180167</v>
      </c>
      <c r="V93" s="174">
        <v>1219859</v>
      </c>
      <c r="W93" s="174">
        <v>1168373</v>
      </c>
      <c r="X93" s="174">
        <v>1128977</v>
      </c>
      <c r="Y93" s="152">
        <v>0</v>
      </c>
      <c r="Z93" s="152">
        <v>0</v>
      </c>
      <c r="AA93" s="152">
        <v>0</v>
      </c>
      <c r="AB93" s="176">
        <f>SUM(O93:X93)/10</f>
        <v>1107670</v>
      </c>
      <c r="AC93" s="126">
        <f t="shared" ref="AC93" si="26">(O93-D93)/D93</f>
        <v>3.3756755508337569E-3</v>
      </c>
      <c r="AD93" s="132">
        <f t="shared" ref="AD93:AL97" si="27">(P93-E93)/E93</f>
        <v>-0.15068525001209046</v>
      </c>
      <c r="AE93" s="132">
        <f t="shared" ref="AE93" si="28">(Q93-F93)/F93</f>
        <v>-0.12471740000017739</v>
      </c>
      <c r="AF93" s="132">
        <f t="shared" ref="AF93" si="29">(R93-G93)/G93</f>
        <v>0.1027867365303521</v>
      </c>
      <c r="AG93" s="132">
        <f t="shared" ref="AG93" si="30">(S93-H93)/H93</f>
        <v>8.056061076421743E-2</v>
      </c>
      <c r="AH93" s="132">
        <f t="shared" ref="AH93" si="31">(T93-I93)/I93</f>
        <v>8.2298798834371814E-2</v>
      </c>
      <c r="AI93" s="132">
        <f t="shared" ref="AI93" si="32">(U93-J93)/J93</f>
        <v>0.14597789546664802</v>
      </c>
      <c r="AJ93" s="132">
        <f t="shared" ref="AJ93" si="33">(V93-K93)/K93</f>
        <v>7.0244210581727418E-2</v>
      </c>
      <c r="AK93" s="132">
        <f t="shared" ref="AK93:AL93" si="34">(W93-L93)/L93</f>
        <v>0.10456556122473097</v>
      </c>
      <c r="AL93" s="132">
        <f t="shared" si="34"/>
        <v>0.13526637572149711</v>
      </c>
      <c r="AM93" s="125" t="s">
        <v>56</v>
      </c>
      <c r="AN93" s="125" t="s">
        <v>56</v>
      </c>
      <c r="AO93" s="125" t="s">
        <v>56</v>
      </c>
    </row>
    <row r="94" spans="1:41" x14ac:dyDescent="0.35">
      <c r="A94" s="172" t="s">
        <v>41</v>
      </c>
      <c r="B94" s="196">
        <v>3.1896118753313427E-3</v>
      </c>
      <c r="C94" s="196">
        <v>3.7869419730147355E-3</v>
      </c>
      <c r="D94" s="126">
        <v>3.8939442930389393E-3</v>
      </c>
      <c r="E94" s="126">
        <v>4.4790500247389392E-3</v>
      </c>
      <c r="F94" s="126">
        <v>4.3521952110774764E-3</v>
      </c>
      <c r="G94" s="126">
        <v>4.625276743618489E-3</v>
      </c>
      <c r="H94" s="126">
        <v>4.9279764438636374E-3</v>
      </c>
      <c r="I94" s="126">
        <v>5.5250854872973378E-3</v>
      </c>
      <c r="J94" s="126">
        <v>5.8193844833244971E-3</v>
      </c>
      <c r="K94" s="126">
        <v>5.935277835049285E-3</v>
      </c>
      <c r="L94" s="126">
        <v>6.4702339929303904E-3</v>
      </c>
      <c r="M94" s="126">
        <v>7.0048066287231262E-3</v>
      </c>
      <c r="N94" s="126">
        <f>((B93*B94)+(C93*C94)+(D93*D94)+(E93*E94)+(F93*F94)+(G93*G94)+(H93*H94)+(I93*I94)+(J93*J94)+(K93*K94)+(L93*L94)+(M93*M94))/SUM(B93:M93)</f>
        <v>4.98553241787353E-3</v>
      </c>
      <c r="O94" s="154">
        <v>0.312760104004773</v>
      </c>
      <c r="P94" s="154">
        <v>0.72639281126841992</v>
      </c>
      <c r="Q94" s="154">
        <v>0.67452153849427632</v>
      </c>
      <c r="R94" s="154">
        <v>0.62606452341003693</v>
      </c>
      <c r="S94" s="154">
        <v>0.58937890351831668</v>
      </c>
      <c r="T94" s="154">
        <v>0.57510858402059128</v>
      </c>
      <c r="U94" s="154">
        <v>0.58491044064102793</v>
      </c>
      <c r="V94" s="154">
        <v>0.56182722757302284</v>
      </c>
      <c r="W94" s="154">
        <v>0.59153626453196029</v>
      </c>
      <c r="X94" s="154">
        <v>0.6139708780604034</v>
      </c>
      <c r="Y94" s="125" t="s">
        <v>56</v>
      </c>
      <c r="Z94" s="125" t="s">
        <v>56</v>
      </c>
      <c r="AA94" s="125" t="s">
        <v>56</v>
      </c>
      <c r="AB94" s="132">
        <f>((O93*O94)+(P93*P94)+(Q93*Q94)+(R93*R94)+(S93*S94)+(T93*T94)+(U93*U94)+(V93*V94)+(W93*W94)+(X93*X94))/SUM(O93:X93)</f>
        <v>0.58270486697301538</v>
      </c>
      <c r="AC94" s="125" t="s">
        <v>56</v>
      </c>
      <c r="AD94" s="125" t="s">
        <v>56</v>
      </c>
      <c r="AE94" s="125" t="s">
        <v>56</v>
      </c>
      <c r="AF94" s="125" t="s">
        <v>56</v>
      </c>
      <c r="AG94" s="125" t="s">
        <v>56</v>
      </c>
      <c r="AH94" s="125" t="s">
        <v>56</v>
      </c>
      <c r="AI94" s="125" t="s">
        <v>56</v>
      </c>
      <c r="AJ94" s="125" t="s">
        <v>56</v>
      </c>
      <c r="AK94" s="125" t="s">
        <v>56</v>
      </c>
      <c r="AL94" s="125" t="s">
        <v>56</v>
      </c>
      <c r="AM94" s="125" t="s">
        <v>56</v>
      </c>
      <c r="AN94" s="125" t="s">
        <v>56</v>
      </c>
      <c r="AO94" s="125" t="s">
        <v>56</v>
      </c>
    </row>
    <row r="95" spans="1:41" x14ac:dyDescent="0.35">
      <c r="A95" s="172" t="s">
        <v>29</v>
      </c>
      <c r="B95" s="195">
        <v>46784</v>
      </c>
      <c r="C95" s="195">
        <v>38122</v>
      </c>
      <c r="D95" s="174">
        <v>40285</v>
      </c>
      <c r="E95" s="174">
        <v>42633</v>
      </c>
      <c r="F95" s="174">
        <v>44329</v>
      </c>
      <c r="G95" s="174">
        <v>39183</v>
      </c>
      <c r="H95" s="174">
        <v>39562</v>
      </c>
      <c r="I95" s="174">
        <v>36610</v>
      </c>
      <c r="J95" s="174">
        <v>40186</v>
      </c>
      <c r="K95" s="174">
        <v>43511</v>
      </c>
      <c r="L95" s="174">
        <v>39733</v>
      </c>
      <c r="M95" s="174">
        <v>34375</v>
      </c>
      <c r="N95" s="174">
        <f t="shared" si="25"/>
        <v>40442.75</v>
      </c>
      <c r="O95" s="174">
        <v>41435</v>
      </c>
      <c r="P95" s="174">
        <v>46947</v>
      </c>
      <c r="Q95" s="174">
        <v>46505</v>
      </c>
      <c r="R95" s="174">
        <v>46008</v>
      </c>
      <c r="S95" s="174">
        <v>41774</v>
      </c>
      <c r="T95" s="174">
        <v>36500</v>
      </c>
      <c r="U95" s="174">
        <v>42079</v>
      </c>
      <c r="V95" s="174">
        <v>43415</v>
      </c>
      <c r="W95" s="174">
        <v>44300</v>
      </c>
      <c r="X95" s="174">
        <v>40371</v>
      </c>
      <c r="Y95" s="152">
        <v>0</v>
      </c>
      <c r="Z95" s="152">
        <v>0</v>
      </c>
      <c r="AA95" s="152">
        <v>0</v>
      </c>
      <c r="AB95" s="176">
        <f>SUM(O95:X95)/10</f>
        <v>42933.4</v>
      </c>
      <c r="AC95" s="132">
        <f>(O95-D95)/D95</f>
        <v>2.8546605436266602E-2</v>
      </c>
      <c r="AD95" s="132">
        <f t="shared" si="27"/>
        <v>0.1011892196186053</v>
      </c>
      <c r="AE95" s="132">
        <f t="shared" si="27"/>
        <v>4.9087504793701643E-2</v>
      </c>
      <c r="AF95" s="132">
        <f t="shared" si="27"/>
        <v>0.17418268126483424</v>
      </c>
      <c r="AG95" s="132">
        <f t="shared" si="27"/>
        <v>5.5912239017238761E-2</v>
      </c>
      <c r="AH95" s="126">
        <f t="shared" si="27"/>
        <v>-3.0046435400163888E-3</v>
      </c>
      <c r="AI95" s="132">
        <f t="shared" si="27"/>
        <v>4.7105957298561686E-2</v>
      </c>
      <c r="AJ95" s="126">
        <f t="shared" si="27"/>
        <v>-2.2063386270138588E-3</v>
      </c>
      <c r="AK95" s="132">
        <f t="shared" si="27"/>
        <v>0.11494223944831752</v>
      </c>
      <c r="AL95" s="132">
        <f t="shared" si="27"/>
        <v>0.17442909090909092</v>
      </c>
      <c r="AM95" s="125" t="s">
        <v>56</v>
      </c>
      <c r="AN95" s="125" t="s">
        <v>56</v>
      </c>
      <c r="AO95" s="125" t="s">
        <v>56</v>
      </c>
    </row>
    <row r="96" spans="1:41" x14ac:dyDescent="0.35">
      <c r="A96" s="172" t="s">
        <v>42</v>
      </c>
      <c r="B96" s="196">
        <v>2.6932284541723666E-3</v>
      </c>
      <c r="C96" s="196">
        <v>3.2527149677351662E-3</v>
      </c>
      <c r="D96" s="126">
        <v>2.6064291920069507E-3</v>
      </c>
      <c r="E96" s="126">
        <v>2.1110407430863414E-3</v>
      </c>
      <c r="F96" s="126">
        <v>2.2784181912517765E-3</v>
      </c>
      <c r="G96" s="126">
        <v>2.6542122859403313E-3</v>
      </c>
      <c r="H96" s="126">
        <v>2.199079925180729E-3</v>
      </c>
      <c r="I96" s="126">
        <v>2.4583447145588638E-3</v>
      </c>
      <c r="J96" s="126">
        <v>3.2100731598068981E-3</v>
      </c>
      <c r="K96" s="126">
        <v>2.5280963434533795E-3</v>
      </c>
      <c r="L96" s="126">
        <v>3.2718395288551081E-3</v>
      </c>
      <c r="M96" s="126">
        <v>3.0836363636363635E-3</v>
      </c>
      <c r="N96" s="126">
        <f>((B95*B96)+(C95*C96)+(D95*D96)+(E95*E96)+(F95*F96)+(G95*G96)+(H95*H96)+(I95*I96)+(J95*J96)+(K95*K96)+(L95*L96)+(M95*M96))/SUM(B95:M95)</f>
        <v>2.6828047054169163E-3</v>
      </c>
      <c r="O96" s="132">
        <v>0.18675033184505851</v>
      </c>
      <c r="P96" s="132">
        <v>0.44667390887596653</v>
      </c>
      <c r="Q96" s="132">
        <v>0.41763251263305023</v>
      </c>
      <c r="R96" s="132">
        <v>0.38017301338897586</v>
      </c>
      <c r="S96" s="132">
        <v>0.34868578541676643</v>
      </c>
      <c r="T96" s="132">
        <v>0.35071232876712327</v>
      </c>
      <c r="U96" s="132">
        <v>0.33959932507901802</v>
      </c>
      <c r="V96" s="132">
        <v>0.33253483818956581</v>
      </c>
      <c r="W96" s="132">
        <v>0.34164785553047405</v>
      </c>
      <c r="X96" s="132">
        <v>0.36558420648485301</v>
      </c>
      <c r="Y96" s="125" t="s">
        <v>56</v>
      </c>
      <c r="Z96" s="125" t="s">
        <v>56</v>
      </c>
      <c r="AA96" s="125" t="s">
        <v>56</v>
      </c>
      <c r="AB96" s="132">
        <f>((O95*O96)+(P95*P96)+(Q95*Q96)+(R95*R96)+(S95*S96)+(T95*T96)+(U95*U96)+(V95*V96)+(W95*W96)+(X95*X96))/SUM(O95:X95)</f>
        <v>0.35312600446272596</v>
      </c>
      <c r="AC96" s="125" t="s">
        <v>56</v>
      </c>
      <c r="AD96" s="125" t="s">
        <v>56</v>
      </c>
      <c r="AE96" s="125" t="s">
        <v>56</v>
      </c>
      <c r="AF96" s="125" t="s">
        <v>56</v>
      </c>
      <c r="AG96" s="125" t="s">
        <v>56</v>
      </c>
      <c r="AH96" s="125" t="s">
        <v>56</v>
      </c>
      <c r="AI96" s="125" t="s">
        <v>56</v>
      </c>
      <c r="AJ96" s="125" t="s">
        <v>56</v>
      </c>
      <c r="AK96" s="125" t="s">
        <v>56</v>
      </c>
      <c r="AL96" s="125" t="s">
        <v>56</v>
      </c>
      <c r="AM96" s="125" t="s">
        <v>56</v>
      </c>
      <c r="AN96" s="125" t="s">
        <v>56</v>
      </c>
      <c r="AO96" s="125" t="s">
        <v>56</v>
      </c>
    </row>
    <row r="97" spans="1:41" x14ac:dyDescent="0.35">
      <c r="A97" s="249" t="s">
        <v>31</v>
      </c>
      <c r="B97" s="262">
        <v>295892</v>
      </c>
      <c r="C97" s="262">
        <v>247827</v>
      </c>
      <c r="D97" s="251">
        <v>273407</v>
      </c>
      <c r="E97" s="251">
        <v>267463</v>
      </c>
      <c r="F97" s="251">
        <v>282958</v>
      </c>
      <c r="G97" s="251">
        <v>259210</v>
      </c>
      <c r="H97" s="251">
        <v>262874</v>
      </c>
      <c r="I97" s="251">
        <v>247929</v>
      </c>
      <c r="J97" s="251">
        <v>255271</v>
      </c>
      <c r="K97" s="251">
        <v>306443</v>
      </c>
      <c r="L97" s="251">
        <v>277149</v>
      </c>
      <c r="M97" s="251">
        <v>235494</v>
      </c>
      <c r="N97" s="251">
        <f t="shared" si="25"/>
        <v>267659.75</v>
      </c>
      <c r="O97" s="251">
        <v>229995</v>
      </c>
      <c r="P97" s="251">
        <v>154914</v>
      </c>
      <c r="Q97" s="251">
        <v>176784</v>
      </c>
      <c r="R97" s="251">
        <v>216059</v>
      </c>
      <c r="S97" s="251">
        <v>228046</v>
      </c>
      <c r="T97" s="251">
        <v>220144</v>
      </c>
      <c r="U97" s="251">
        <v>240577</v>
      </c>
      <c r="V97" s="251">
        <v>290415</v>
      </c>
      <c r="W97" s="251">
        <v>259103</v>
      </c>
      <c r="X97" s="251">
        <v>233220</v>
      </c>
      <c r="Y97" s="245">
        <v>0</v>
      </c>
      <c r="Z97" s="245">
        <v>0</v>
      </c>
      <c r="AA97" s="245">
        <v>0</v>
      </c>
      <c r="AB97" s="252">
        <f>SUM(O97:X97)/10</f>
        <v>224925.7</v>
      </c>
      <c r="AC97" s="179">
        <f>(O97-D97)/D97</f>
        <v>-0.15878159666723968</v>
      </c>
      <c r="AD97" s="179">
        <f t="shared" si="27"/>
        <v>-0.42080212964036146</v>
      </c>
      <c r="AE97" s="179">
        <f t="shared" si="27"/>
        <v>-0.37522883254758654</v>
      </c>
      <c r="AF97" s="179">
        <f t="shared" si="27"/>
        <v>-0.16647120095675322</v>
      </c>
      <c r="AG97" s="179">
        <f t="shared" si="27"/>
        <v>-0.13248932948865236</v>
      </c>
      <c r="AH97" s="179">
        <f t="shared" si="27"/>
        <v>-0.11206837441364262</v>
      </c>
      <c r="AI97" s="179">
        <f t="shared" si="27"/>
        <v>-5.7562355300837149E-2</v>
      </c>
      <c r="AJ97" s="179">
        <f t="shared" si="27"/>
        <v>-5.2303364736672076E-2</v>
      </c>
      <c r="AK97" s="179">
        <f t="shared" si="27"/>
        <v>-6.5112989763628948E-2</v>
      </c>
      <c r="AL97" s="247">
        <f t="shared" si="27"/>
        <v>-9.656296975719127E-3</v>
      </c>
      <c r="AM97" s="273" t="s">
        <v>56</v>
      </c>
      <c r="AN97" s="273" t="s">
        <v>56</v>
      </c>
      <c r="AO97" s="273" t="s">
        <v>56</v>
      </c>
    </row>
    <row r="98" spans="1:41" ht="17.25" customHeight="1" x14ac:dyDescent="0.35">
      <c r="A98" s="59" t="s">
        <v>32</v>
      </c>
      <c r="B98" s="59"/>
      <c r="C98" s="59"/>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row>
    <row r="99" spans="1:41" ht="12" customHeight="1" x14ac:dyDescent="0.35">
      <c r="A99" s="89" t="s">
        <v>38</v>
      </c>
      <c r="B99" s="89"/>
      <c r="C99" s="89"/>
      <c r="D99" s="30"/>
      <c r="E99" s="30"/>
      <c r="F99" s="30"/>
      <c r="G99" s="30"/>
      <c r="H99" s="30"/>
      <c r="I99" s="30"/>
      <c r="J99" s="30"/>
      <c r="K99" s="30"/>
      <c r="L99" s="30"/>
      <c r="M99" s="30"/>
      <c r="N99" s="64"/>
      <c r="O99" s="30"/>
      <c r="P99" s="30"/>
      <c r="Q99" s="30"/>
      <c r="R99" s="30"/>
      <c r="S99" s="30"/>
      <c r="T99" s="30"/>
      <c r="U99" s="30"/>
      <c r="V99" s="30"/>
      <c r="W99" s="30"/>
      <c r="X99" s="30"/>
      <c r="Y99" s="30"/>
      <c r="Z99" s="30"/>
      <c r="AA99" s="30"/>
      <c r="AB99" s="30"/>
      <c r="AC99" s="30"/>
      <c r="AD99" s="30"/>
      <c r="AE99" s="64"/>
      <c r="AF99" s="170"/>
      <c r="AG99" s="170"/>
      <c r="AH99" s="170"/>
      <c r="AI99" s="170"/>
      <c r="AJ99" s="170"/>
      <c r="AK99" s="170"/>
      <c r="AL99" s="170"/>
      <c r="AM99" s="170"/>
      <c r="AN99" s="170"/>
      <c r="AO99" s="170"/>
    </row>
    <row r="100" spans="1:41" ht="12" customHeight="1" x14ac:dyDescent="0.35">
      <c r="A100" s="89" t="s">
        <v>33</v>
      </c>
      <c r="B100" s="89"/>
      <c r="C100" s="89"/>
      <c r="D100" s="30"/>
      <c r="E100" s="30"/>
      <c r="F100" s="30"/>
      <c r="G100" s="30"/>
      <c r="H100" s="30"/>
      <c r="I100" s="30"/>
      <c r="J100" s="30"/>
      <c r="K100" s="30"/>
      <c r="L100" s="30"/>
      <c r="M100" s="30"/>
      <c r="N100" s="64"/>
      <c r="O100" s="30"/>
      <c r="P100" s="30"/>
      <c r="Q100" s="30"/>
      <c r="R100" s="30"/>
      <c r="S100" s="30"/>
      <c r="T100" s="30"/>
      <c r="U100" s="30"/>
      <c r="V100" s="30"/>
      <c r="W100" s="30"/>
      <c r="X100" s="30"/>
      <c r="Y100" s="30"/>
      <c r="Z100" s="30"/>
      <c r="AA100" s="30"/>
      <c r="AB100" s="30"/>
      <c r="AC100" s="30"/>
      <c r="AD100" s="30"/>
      <c r="AE100" s="64"/>
      <c r="AF100" s="170"/>
      <c r="AG100" s="170"/>
      <c r="AH100" s="170"/>
      <c r="AI100" s="170"/>
      <c r="AJ100" s="170"/>
      <c r="AK100" s="170"/>
      <c r="AL100" s="170"/>
      <c r="AM100" s="170"/>
      <c r="AN100" s="170"/>
      <c r="AO100" s="170"/>
    </row>
    <row r="101" spans="1:41" ht="12" customHeight="1" x14ac:dyDescent="0.35">
      <c r="A101" s="104" t="s">
        <v>43</v>
      </c>
      <c r="B101" s="89"/>
      <c r="C101" s="89"/>
      <c r="D101" s="30"/>
      <c r="E101" s="30"/>
      <c r="F101" s="30"/>
      <c r="G101" s="30"/>
      <c r="H101" s="30"/>
      <c r="I101" s="30"/>
      <c r="J101" s="30"/>
      <c r="K101" s="30"/>
      <c r="L101" s="30"/>
      <c r="M101" s="30"/>
      <c r="N101" s="64"/>
      <c r="O101" s="30"/>
      <c r="P101" s="30"/>
      <c r="Q101" s="30"/>
      <c r="R101" s="30"/>
      <c r="S101" s="30"/>
      <c r="T101" s="30"/>
      <c r="U101" s="30"/>
      <c r="V101" s="30"/>
      <c r="W101" s="30"/>
      <c r="X101" s="30"/>
      <c r="Y101" s="30"/>
      <c r="Z101" s="30"/>
      <c r="AA101" s="30"/>
      <c r="AB101" s="30"/>
      <c r="AC101" s="30"/>
      <c r="AD101" s="30"/>
      <c r="AE101" s="64"/>
      <c r="AF101" s="170"/>
      <c r="AG101" s="170"/>
      <c r="AH101" s="170"/>
      <c r="AI101" s="170"/>
      <c r="AJ101" s="170"/>
      <c r="AK101" s="170"/>
      <c r="AL101" s="170"/>
      <c r="AM101" s="170"/>
      <c r="AN101" s="170"/>
      <c r="AO101" s="170"/>
    </row>
    <row r="102" spans="1:41" ht="12" customHeight="1" x14ac:dyDescent="0.35">
      <c r="A102" s="180" t="s">
        <v>75</v>
      </c>
      <c r="B102" s="89"/>
      <c r="C102" s="89"/>
      <c r="D102" s="30"/>
      <c r="E102" s="30"/>
      <c r="F102" s="30"/>
      <c r="G102" s="30"/>
      <c r="H102" s="30"/>
      <c r="I102" s="30"/>
      <c r="J102" s="30"/>
      <c r="K102" s="30"/>
      <c r="L102" s="30"/>
      <c r="M102" s="30"/>
      <c r="N102" s="64"/>
      <c r="O102" s="30"/>
      <c r="P102" s="30"/>
      <c r="Q102" s="30"/>
      <c r="R102" s="30"/>
      <c r="S102" s="30"/>
      <c r="T102" s="30"/>
      <c r="U102" s="30"/>
      <c r="V102" s="30"/>
      <c r="W102" s="30"/>
      <c r="X102" s="30"/>
      <c r="Y102" s="30"/>
      <c r="Z102" s="30"/>
      <c r="AA102" s="30"/>
      <c r="AB102" s="30"/>
      <c r="AC102" s="30"/>
      <c r="AD102" s="30"/>
      <c r="AE102" s="64"/>
      <c r="AF102" s="170"/>
      <c r="AG102" s="170"/>
      <c r="AH102" s="170"/>
      <c r="AI102" s="170"/>
      <c r="AJ102" s="170"/>
      <c r="AK102" s="170"/>
      <c r="AL102" s="170"/>
      <c r="AM102" s="170"/>
      <c r="AN102" s="170"/>
      <c r="AO102" s="170"/>
    </row>
    <row r="103" spans="1:41" ht="12" customHeight="1" x14ac:dyDescent="0.35">
      <c r="A103" s="104" t="s">
        <v>51</v>
      </c>
      <c r="B103" s="89"/>
      <c r="C103" s="89"/>
      <c r="D103" s="30"/>
      <c r="E103" s="30"/>
      <c r="F103" s="30"/>
      <c r="G103" s="30"/>
      <c r="H103" s="30"/>
      <c r="I103" s="30"/>
      <c r="J103" s="30"/>
      <c r="K103" s="30"/>
      <c r="L103" s="30"/>
      <c r="M103" s="30"/>
      <c r="N103" s="64"/>
      <c r="O103" s="30"/>
      <c r="P103" s="30"/>
      <c r="Q103" s="30"/>
      <c r="R103" s="30"/>
      <c r="S103" s="30"/>
      <c r="T103" s="30"/>
      <c r="U103" s="30"/>
      <c r="V103" s="30"/>
      <c r="W103" s="30"/>
      <c r="X103" s="30"/>
      <c r="Y103" s="30"/>
      <c r="Z103" s="30"/>
      <c r="AA103" s="30"/>
      <c r="AB103" s="30"/>
      <c r="AC103" s="30"/>
      <c r="AD103" s="30"/>
      <c r="AE103" s="64"/>
      <c r="AF103" s="170"/>
      <c r="AG103" s="170"/>
      <c r="AH103" s="170"/>
      <c r="AI103" s="170"/>
      <c r="AJ103" s="170"/>
      <c r="AK103" s="170"/>
      <c r="AL103" s="170"/>
      <c r="AM103" s="170"/>
      <c r="AN103" s="170"/>
      <c r="AO103" s="170"/>
    </row>
    <row r="104" spans="1:41" ht="12" customHeight="1" x14ac:dyDescent="0.35">
      <c r="A104" s="285" t="s">
        <v>136</v>
      </c>
      <c r="B104" s="285"/>
      <c r="C104" s="285"/>
      <c r="D104" s="285"/>
      <c r="E104" s="181"/>
      <c r="F104" s="181"/>
      <c r="G104" s="181"/>
      <c r="H104" s="182"/>
      <c r="I104" s="182"/>
      <c r="J104" s="182"/>
      <c r="K104" s="182"/>
      <c r="L104" s="182"/>
      <c r="M104" s="182"/>
      <c r="N104" s="63"/>
      <c r="O104" s="182"/>
      <c r="P104" s="182"/>
      <c r="Q104" s="182"/>
      <c r="R104" s="182"/>
      <c r="S104" s="182"/>
      <c r="T104" s="182"/>
      <c r="U104" s="182"/>
      <c r="V104" s="182"/>
      <c r="W104" s="182"/>
      <c r="X104" s="182"/>
      <c r="Y104" s="182"/>
      <c r="Z104" s="182"/>
      <c r="AA104" s="182"/>
      <c r="AB104" s="182"/>
      <c r="AC104" s="182"/>
      <c r="AD104" s="182"/>
      <c r="AE104" s="64"/>
      <c r="AF104" s="183"/>
      <c r="AG104" s="183"/>
      <c r="AH104" s="183"/>
      <c r="AI104" s="183"/>
      <c r="AJ104" s="183"/>
      <c r="AK104" s="183"/>
      <c r="AL104" s="183"/>
      <c r="AM104" s="183"/>
      <c r="AN104" s="183"/>
      <c r="AO104" s="183"/>
    </row>
    <row r="105" spans="1:41" ht="12" customHeight="1" x14ac:dyDescent="0.35">
      <c r="A105" s="180" t="s">
        <v>57</v>
      </c>
      <c r="B105" s="89"/>
      <c r="C105" s="89"/>
      <c r="D105" s="30"/>
      <c r="E105" s="30"/>
      <c r="F105" s="30"/>
      <c r="G105" s="30"/>
      <c r="H105" s="30"/>
      <c r="I105" s="30"/>
      <c r="J105" s="30"/>
      <c r="K105" s="30"/>
      <c r="L105" s="30"/>
      <c r="M105" s="30"/>
      <c r="N105" s="64"/>
      <c r="O105" s="30"/>
      <c r="P105" s="30"/>
      <c r="Q105" s="30"/>
      <c r="R105" s="30"/>
      <c r="S105" s="30"/>
      <c r="T105" s="30"/>
      <c r="U105" s="30"/>
      <c r="V105" s="30"/>
      <c r="W105" s="30"/>
      <c r="X105" s="30"/>
      <c r="Y105" s="30"/>
      <c r="Z105" s="30"/>
      <c r="AA105" s="30"/>
      <c r="AB105" s="30"/>
      <c r="AC105" s="30"/>
      <c r="AD105" s="30"/>
      <c r="AE105" s="64"/>
      <c r="AF105" s="170"/>
      <c r="AG105" s="170"/>
      <c r="AH105" s="170"/>
      <c r="AI105" s="170"/>
      <c r="AJ105" s="170"/>
      <c r="AK105" s="170"/>
      <c r="AL105" s="170"/>
      <c r="AM105" s="170"/>
      <c r="AN105" s="170"/>
      <c r="AO105" s="170"/>
    </row>
    <row r="106" spans="1:41" ht="12" customHeight="1" x14ac:dyDescent="0.35">
      <c r="A106" s="89" t="s">
        <v>242</v>
      </c>
      <c r="B106" s="89"/>
      <c r="C106" s="89"/>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41"/>
      <c r="AL106" s="41"/>
      <c r="AM106" s="41"/>
      <c r="AN106" s="41"/>
      <c r="AO106" s="41"/>
    </row>
    <row r="107" spans="1:41" ht="12" customHeight="1" x14ac:dyDescent="0.35">
      <c r="A107" s="180" t="s">
        <v>55</v>
      </c>
      <c r="B107" s="89"/>
      <c r="C107" s="89"/>
      <c r="D107" s="30"/>
      <c r="E107" s="30"/>
      <c r="F107" s="30"/>
      <c r="G107" s="30"/>
      <c r="H107" s="30"/>
      <c r="I107" s="30"/>
      <c r="J107" s="30"/>
      <c r="K107" s="30"/>
      <c r="L107" s="30"/>
      <c r="M107" s="30"/>
      <c r="N107" s="64"/>
      <c r="O107" s="30"/>
      <c r="P107" s="30"/>
      <c r="Q107" s="30"/>
      <c r="R107" s="30"/>
      <c r="S107" s="30"/>
      <c r="T107" s="30"/>
      <c r="U107" s="30"/>
      <c r="V107" s="30"/>
      <c r="W107" s="30"/>
      <c r="X107" s="30"/>
      <c r="Y107" s="30"/>
      <c r="Z107" s="30"/>
      <c r="AA107" s="30"/>
      <c r="AB107" s="30"/>
      <c r="AC107" s="30"/>
      <c r="AD107" s="30"/>
      <c r="AE107" s="64"/>
      <c r="AF107" s="170"/>
      <c r="AG107" s="170"/>
      <c r="AH107" s="170"/>
      <c r="AI107" s="170"/>
      <c r="AJ107" s="170"/>
      <c r="AK107" s="170"/>
      <c r="AL107" s="170"/>
      <c r="AM107" s="170"/>
      <c r="AN107" s="170"/>
      <c r="AO107" s="170"/>
    </row>
    <row r="108" spans="1:41" ht="12" customHeight="1" x14ac:dyDescent="0.35">
      <c r="A108" s="89" t="s">
        <v>243</v>
      </c>
      <c r="B108" s="89"/>
      <c r="C108" s="89"/>
      <c r="D108" s="30"/>
      <c r="E108" s="30"/>
      <c r="F108" s="30"/>
      <c r="G108" s="30"/>
      <c r="H108" s="30"/>
      <c r="I108" s="30"/>
      <c r="J108" s="30"/>
      <c r="K108" s="30"/>
      <c r="L108" s="30"/>
      <c r="M108" s="30"/>
      <c r="N108" s="63"/>
      <c r="O108" s="30"/>
      <c r="P108" s="30"/>
      <c r="Q108" s="30"/>
      <c r="R108" s="30"/>
      <c r="S108" s="30"/>
      <c r="T108" s="30"/>
      <c r="U108" s="30"/>
      <c r="V108" s="30"/>
      <c r="W108" s="30"/>
      <c r="X108" s="30"/>
      <c r="Y108" s="30"/>
      <c r="Z108" s="30"/>
      <c r="AA108" s="30"/>
      <c r="AB108" s="30"/>
      <c r="AC108" s="30"/>
      <c r="AD108" s="30"/>
      <c r="AE108" s="64"/>
      <c r="AF108" s="31"/>
      <c r="AG108" s="31"/>
      <c r="AH108" s="31"/>
      <c r="AI108" s="31"/>
      <c r="AJ108" s="31"/>
      <c r="AK108" s="31"/>
      <c r="AL108" s="31"/>
      <c r="AM108" s="31"/>
      <c r="AN108" s="31"/>
      <c r="AO108" s="31"/>
    </row>
    <row r="109" spans="1:41" ht="12" customHeight="1" x14ac:dyDescent="0.35">
      <c r="A109" s="59" t="s">
        <v>35</v>
      </c>
      <c r="B109" s="89"/>
      <c r="C109" s="89"/>
      <c r="D109" s="30"/>
      <c r="E109" s="30"/>
      <c r="F109" s="30"/>
      <c r="G109" s="30"/>
      <c r="H109" s="30"/>
      <c r="I109" s="30"/>
      <c r="J109" s="30"/>
      <c r="K109" s="30"/>
      <c r="L109" s="30"/>
      <c r="M109" s="30"/>
      <c r="N109" s="63"/>
      <c r="O109" s="30"/>
      <c r="P109" s="30"/>
      <c r="Q109" s="30"/>
      <c r="R109" s="30"/>
      <c r="S109" s="30"/>
      <c r="T109" s="30"/>
      <c r="U109" s="30"/>
      <c r="V109" s="30"/>
      <c r="W109" s="30"/>
      <c r="X109" s="30"/>
      <c r="Y109" s="30"/>
      <c r="Z109" s="30"/>
      <c r="AA109" s="30"/>
      <c r="AB109" s="30"/>
      <c r="AC109" s="30"/>
      <c r="AD109" s="30"/>
      <c r="AE109" s="64"/>
      <c r="AF109" s="31"/>
      <c r="AG109" s="31"/>
      <c r="AH109" s="31"/>
      <c r="AI109" s="31"/>
      <c r="AJ109" s="31"/>
      <c r="AK109" s="31"/>
      <c r="AL109" s="31"/>
      <c r="AM109" s="31"/>
      <c r="AN109" s="31"/>
      <c r="AO109" s="31"/>
    </row>
    <row r="110" spans="1:41" ht="30" customHeight="1" x14ac:dyDescent="0.35">
      <c r="A110" s="66" t="s">
        <v>244</v>
      </c>
      <c r="B110" s="89"/>
      <c r="C110" s="89"/>
      <c r="D110" s="30"/>
      <c r="E110" s="30"/>
      <c r="F110" s="30"/>
      <c r="G110" s="30"/>
      <c r="H110" s="30"/>
      <c r="I110" s="30"/>
      <c r="J110" s="30"/>
      <c r="K110" s="30"/>
      <c r="L110" s="30"/>
      <c r="M110" s="30"/>
      <c r="N110" s="63"/>
      <c r="O110" s="30"/>
      <c r="P110" s="30"/>
      <c r="Q110" s="30"/>
      <c r="R110" s="30"/>
      <c r="S110" s="30"/>
      <c r="T110" s="30"/>
      <c r="U110" s="30"/>
      <c r="V110" s="30"/>
      <c r="W110" s="30"/>
      <c r="X110" s="30"/>
      <c r="Y110" s="30"/>
      <c r="Z110" s="30"/>
      <c r="AA110" s="30"/>
      <c r="AB110" s="30"/>
      <c r="AC110" s="30"/>
      <c r="AD110" s="30"/>
      <c r="AE110" s="64"/>
      <c r="AF110" s="31"/>
      <c r="AG110" s="31"/>
      <c r="AH110" s="31"/>
      <c r="AI110" s="31"/>
      <c r="AJ110" s="31"/>
      <c r="AK110" s="31"/>
      <c r="AL110" s="31"/>
      <c r="AM110" s="31"/>
      <c r="AN110" s="31"/>
      <c r="AO110" s="31"/>
    </row>
    <row r="111" spans="1:41" ht="20.25" customHeight="1" x14ac:dyDescent="0.35">
      <c r="A111" s="186" t="s">
        <v>236</v>
      </c>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row>
    <row r="112" spans="1:41" x14ac:dyDescent="0.35">
      <c r="A112" s="187"/>
      <c r="B112" s="291" t="s">
        <v>53</v>
      </c>
      <c r="C112" s="291"/>
      <c r="D112" s="291"/>
      <c r="E112" s="291"/>
      <c r="F112" s="291"/>
      <c r="G112" s="291"/>
      <c r="H112" s="291"/>
      <c r="I112" s="291"/>
      <c r="J112" s="291"/>
      <c r="K112" s="291"/>
      <c r="L112" s="291"/>
      <c r="M112" s="291"/>
      <c r="N112" s="292"/>
      <c r="O112" s="293" t="s">
        <v>54</v>
      </c>
      <c r="P112" s="291"/>
      <c r="Q112" s="291"/>
      <c r="R112" s="291"/>
      <c r="S112" s="291"/>
      <c r="T112" s="291"/>
      <c r="U112" s="291"/>
      <c r="V112" s="291"/>
      <c r="W112" s="291"/>
      <c r="X112" s="291"/>
      <c r="Y112" s="291"/>
      <c r="Z112" s="291"/>
      <c r="AA112" s="291"/>
      <c r="AB112" s="292"/>
      <c r="AC112" s="293" t="s">
        <v>60</v>
      </c>
      <c r="AD112" s="291"/>
      <c r="AE112" s="291"/>
      <c r="AF112" s="291"/>
      <c r="AG112" s="291"/>
      <c r="AH112" s="291"/>
      <c r="AI112" s="291"/>
      <c r="AJ112" s="291"/>
      <c r="AK112" s="291"/>
      <c r="AL112" s="291"/>
      <c r="AM112" s="291"/>
      <c r="AN112" s="291"/>
      <c r="AO112" s="292"/>
    </row>
    <row r="113" spans="1:41" ht="44.15" customHeight="1" x14ac:dyDescent="0.35">
      <c r="A113" s="147" t="s">
        <v>28</v>
      </c>
      <c r="B113" s="55" t="s">
        <v>157</v>
      </c>
      <c r="C113" s="55" t="s">
        <v>158</v>
      </c>
      <c r="D113" s="55" t="s">
        <v>159</v>
      </c>
      <c r="E113" s="55" t="s">
        <v>160</v>
      </c>
      <c r="F113" s="55" t="s">
        <v>161</v>
      </c>
      <c r="G113" s="55" t="s">
        <v>162</v>
      </c>
      <c r="H113" s="55" t="s">
        <v>163</v>
      </c>
      <c r="I113" s="55" t="s">
        <v>164</v>
      </c>
      <c r="J113" s="55" t="s">
        <v>165</v>
      </c>
      <c r="K113" s="55" t="s">
        <v>166</v>
      </c>
      <c r="L113" s="55" t="s">
        <v>167</v>
      </c>
      <c r="M113" s="55" t="s">
        <v>168</v>
      </c>
      <c r="N113" s="55" t="s">
        <v>153</v>
      </c>
      <c r="O113" s="55" t="s">
        <v>169</v>
      </c>
      <c r="P113" s="55" t="s">
        <v>170</v>
      </c>
      <c r="Q113" s="55" t="s">
        <v>171</v>
      </c>
      <c r="R113" s="55" t="s">
        <v>172</v>
      </c>
      <c r="S113" s="55" t="s">
        <v>173</v>
      </c>
      <c r="T113" s="55" t="s">
        <v>174</v>
      </c>
      <c r="U113" s="55" t="s">
        <v>175</v>
      </c>
      <c r="V113" s="55" t="s">
        <v>176</v>
      </c>
      <c r="W113" s="55" t="s">
        <v>177</v>
      </c>
      <c r="X113" s="55" t="s">
        <v>178</v>
      </c>
      <c r="Y113" s="55" t="s">
        <v>179</v>
      </c>
      <c r="Z113" s="55" t="s">
        <v>180</v>
      </c>
      <c r="AA113" s="55" t="s">
        <v>181</v>
      </c>
      <c r="AB113" s="55" t="s">
        <v>155</v>
      </c>
      <c r="AC113" s="55" t="s">
        <v>61</v>
      </c>
      <c r="AD113" s="55" t="s">
        <v>62</v>
      </c>
      <c r="AE113" s="55" t="s">
        <v>63</v>
      </c>
      <c r="AF113" s="55" t="s">
        <v>64</v>
      </c>
      <c r="AG113" s="55" t="s">
        <v>65</v>
      </c>
      <c r="AH113" s="55" t="s">
        <v>66</v>
      </c>
      <c r="AI113" s="55" t="s">
        <v>67</v>
      </c>
      <c r="AJ113" s="55" t="s">
        <v>68</v>
      </c>
      <c r="AK113" s="55" t="s">
        <v>69</v>
      </c>
      <c r="AL113" s="55" t="s">
        <v>70</v>
      </c>
      <c r="AM113" s="55" t="s">
        <v>71</v>
      </c>
      <c r="AN113" s="55" t="s">
        <v>72</v>
      </c>
      <c r="AO113" s="55" t="s">
        <v>73</v>
      </c>
    </row>
    <row r="114" spans="1:41" x14ac:dyDescent="0.35">
      <c r="A114" s="172" t="s">
        <v>40</v>
      </c>
      <c r="B114" s="195">
        <v>1735632</v>
      </c>
      <c r="C114" s="195">
        <v>1443684</v>
      </c>
      <c r="D114" s="174">
        <v>1640298</v>
      </c>
      <c r="E114" s="174">
        <v>1618670</v>
      </c>
      <c r="F114" s="174">
        <v>1692462</v>
      </c>
      <c r="G114" s="174">
        <v>1550962</v>
      </c>
      <c r="H114" s="174">
        <v>1620402</v>
      </c>
      <c r="I114" s="174">
        <v>1526827</v>
      </c>
      <c r="J114" s="174">
        <v>1549086</v>
      </c>
      <c r="K114" s="174">
        <v>1717990</v>
      </c>
      <c r="L114" s="174">
        <v>1600878</v>
      </c>
      <c r="M114" s="174">
        <v>1524483</v>
      </c>
      <c r="N114" s="174">
        <f t="shared" ref="N114:N118" si="35">SUM(B114:M114)/12</f>
        <v>1601781.1666666667</v>
      </c>
      <c r="O114" s="174">
        <v>1640013</v>
      </c>
      <c r="P114" s="174">
        <v>1367293</v>
      </c>
      <c r="Q114" s="174">
        <v>1469919</v>
      </c>
      <c r="R114" s="174">
        <v>1689434</v>
      </c>
      <c r="S114" s="174">
        <v>1723405</v>
      </c>
      <c r="T114" s="174">
        <v>1627488</v>
      </c>
      <c r="U114" s="174">
        <v>1754755</v>
      </c>
      <c r="V114" s="174">
        <v>1830402</v>
      </c>
      <c r="W114" s="174">
        <v>1756606</v>
      </c>
      <c r="X114" s="174">
        <v>1697811</v>
      </c>
      <c r="Y114" s="152">
        <v>0</v>
      </c>
      <c r="Z114" s="152">
        <v>0</v>
      </c>
      <c r="AA114" s="152">
        <v>0</v>
      </c>
      <c r="AB114" s="176">
        <f>SUM(O114:X114)/10</f>
        <v>1655712.6</v>
      </c>
      <c r="AC114" s="126">
        <f t="shared" ref="AC114" si="36">(O114-D114)/D114</f>
        <v>-1.7374891635544274E-4</v>
      </c>
      <c r="AD114" s="132">
        <f t="shared" ref="AD114:AD118" si="37">(P114-E114)/E114</f>
        <v>-0.15529848579389252</v>
      </c>
      <c r="AE114" s="132">
        <f t="shared" ref="AE114:AE118" si="38">(Q114-F114)/F114</f>
        <v>-0.13149069225778776</v>
      </c>
      <c r="AF114" s="132">
        <f t="shared" ref="AF114:AF118" si="39">(R114-G114)/G114</f>
        <v>8.9281362148137741E-2</v>
      </c>
      <c r="AG114" s="132">
        <f t="shared" ref="AG114:AG118" si="40">(S114-H114)/H114</f>
        <v>6.3566324899623675E-2</v>
      </c>
      <c r="AH114" s="132">
        <f t="shared" ref="AH114:AH118" si="41">(T114-I114)/I114</f>
        <v>6.5928228934908795E-2</v>
      </c>
      <c r="AI114" s="132">
        <f t="shared" ref="AI114:AI118" si="42">(U114-J114)/J114</f>
        <v>0.1327679676919164</v>
      </c>
      <c r="AJ114" s="132">
        <f t="shared" ref="AJ114:AJ118" si="43">(V114-K114)/K114</f>
        <v>6.5432278418384268E-2</v>
      </c>
      <c r="AK114" s="132">
        <f t="shared" ref="AK114" si="44">(W114-L114)/L114</f>
        <v>9.7276619455074029E-2</v>
      </c>
      <c r="AL114" s="132">
        <f t="shared" ref="AL114" si="45">(X114-M114)/M114</f>
        <v>0.11369624981059152</v>
      </c>
      <c r="AM114" s="125" t="s">
        <v>56</v>
      </c>
      <c r="AN114" s="125" t="s">
        <v>56</v>
      </c>
      <c r="AO114" s="125" t="s">
        <v>56</v>
      </c>
    </row>
    <row r="115" spans="1:41" x14ac:dyDescent="0.35">
      <c r="A115" s="172" t="s">
        <v>41</v>
      </c>
      <c r="B115" s="196">
        <v>2.7425168468892024E-3</v>
      </c>
      <c r="C115" s="196">
        <v>3.2895010265404341E-3</v>
      </c>
      <c r="D115" s="126">
        <v>3.599345972500119E-3</v>
      </c>
      <c r="E115" s="126">
        <v>4.2022153990621926E-3</v>
      </c>
      <c r="F115" s="126">
        <v>4.1602115734356224E-3</v>
      </c>
      <c r="G115" s="126">
        <v>4.4172584499168905E-3</v>
      </c>
      <c r="H115" s="126">
        <v>4.6932798157494253E-3</v>
      </c>
      <c r="I115" s="126">
        <v>5.2389694444753727E-3</v>
      </c>
      <c r="J115" s="126">
        <v>5.4341721505455475E-3</v>
      </c>
      <c r="K115" s="126">
        <v>5.5093452231968756E-3</v>
      </c>
      <c r="L115" s="126">
        <v>6.0098271073748284E-3</v>
      </c>
      <c r="M115" s="126">
        <v>6.5773117837325838E-3</v>
      </c>
      <c r="N115" s="126">
        <f>((B114*B115)+(C114*C115)+(D114*D115)+(E114*E115)+(F114*F115)+(G114*G115)+(H114*H115)+(I114*I115)+(J114*J115)+(K114*K115)+(L114*L115)+(M114*M115))/SUM(B114:M114)</f>
        <v>4.6428522747645404E-3</v>
      </c>
      <c r="O115" s="154">
        <v>0.30022810794792482</v>
      </c>
      <c r="P115" s="154">
        <v>0.71938860215038036</v>
      </c>
      <c r="Q115" s="154">
        <v>0.66988249012360546</v>
      </c>
      <c r="R115" s="154">
        <v>0.62098430598650201</v>
      </c>
      <c r="S115" s="154">
        <v>0.58448884620852326</v>
      </c>
      <c r="T115" s="154">
        <v>0.57107702176605912</v>
      </c>
      <c r="U115" s="154">
        <v>0.58108453886724931</v>
      </c>
      <c r="V115" s="154">
        <v>0.55483768046582116</v>
      </c>
      <c r="W115" s="154">
        <v>0.58644567990773111</v>
      </c>
      <c r="X115" s="154">
        <v>0.61096199753682834</v>
      </c>
      <c r="Y115" s="125" t="s">
        <v>56</v>
      </c>
      <c r="Z115" s="125" t="s">
        <v>56</v>
      </c>
      <c r="AA115" s="125" t="s">
        <v>56</v>
      </c>
      <c r="AB115" s="132">
        <f>((O114*O115)+(P114*P115)+(Q114*Q115)+(R114*R115)+(S114*S115)+(T114*T115)+(U114*U115)+(V114*V115)+(W114*W115)+(X114*X115))/SUM(O114:X114)</f>
        <v>0.57674254577757034</v>
      </c>
      <c r="AC115" s="125" t="s">
        <v>56</v>
      </c>
      <c r="AD115" s="125" t="s">
        <v>56</v>
      </c>
      <c r="AE115" s="125" t="s">
        <v>56</v>
      </c>
      <c r="AF115" s="125" t="s">
        <v>56</v>
      </c>
      <c r="AG115" s="125" t="s">
        <v>56</v>
      </c>
      <c r="AH115" s="125" t="s">
        <v>56</v>
      </c>
      <c r="AI115" s="125" t="s">
        <v>56</v>
      </c>
      <c r="AJ115" s="125" t="s">
        <v>56</v>
      </c>
      <c r="AK115" s="125" t="s">
        <v>56</v>
      </c>
      <c r="AL115" s="125" t="s">
        <v>56</v>
      </c>
      <c r="AM115" s="125" t="s">
        <v>56</v>
      </c>
      <c r="AN115" s="125" t="s">
        <v>56</v>
      </c>
      <c r="AO115" s="125" t="s">
        <v>56</v>
      </c>
    </row>
    <row r="116" spans="1:41" x14ac:dyDescent="0.35">
      <c r="A116" s="172" t="s">
        <v>29</v>
      </c>
      <c r="B116" s="195">
        <v>63702</v>
      </c>
      <c r="C116" s="195">
        <v>52287</v>
      </c>
      <c r="D116" s="174">
        <v>54683</v>
      </c>
      <c r="E116" s="174">
        <v>57924</v>
      </c>
      <c r="F116" s="174">
        <v>60210</v>
      </c>
      <c r="G116" s="174">
        <v>53039</v>
      </c>
      <c r="H116" s="174">
        <v>53678</v>
      </c>
      <c r="I116" s="174">
        <v>50002</v>
      </c>
      <c r="J116" s="174">
        <v>54043</v>
      </c>
      <c r="K116" s="174">
        <v>58378</v>
      </c>
      <c r="L116" s="174">
        <v>53291</v>
      </c>
      <c r="M116" s="174">
        <v>47024</v>
      </c>
      <c r="N116" s="174">
        <f t="shared" si="35"/>
        <v>54855.083333333336</v>
      </c>
      <c r="O116" s="174">
        <v>56038</v>
      </c>
      <c r="P116" s="174">
        <v>61574</v>
      </c>
      <c r="Q116" s="174">
        <v>61394</v>
      </c>
      <c r="R116" s="174">
        <v>62268</v>
      </c>
      <c r="S116" s="174">
        <v>56516</v>
      </c>
      <c r="T116" s="174">
        <v>49125</v>
      </c>
      <c r="U116" s="174">
        <v>56345</v>
      </c>
      <c r="V116" s="174">
        <v>58184</v>
      </c>
      <c r="W116" s="174">
        <v>58768</v>
      </c>
      <c r="X116" s="174">
        <v>54312</v>
      </c>
      <c r="Y116" s="152">
        <v>0</v>
      </c>
      <c r="Z116" s="152">
        <v>0</v>
      </c>
      <c r="AA116" s="152">
        <v>0</v>
      </c>
      <c r="AB116" s="176">
        <f>SUM(O116:X116)/10</f>
        <v>57452.4</v>
      </c>
      <c r="AC116" s="132">
        <f>(O116-D116)/D116</f>
        <v>2.4779181829819138E-2</v>
      </c>
      <c r="AD116" s="132">
        <f t="shared" si="37"/>
        <v>6.3013604032870651E-2</v>
      </c>
      <c r="AE116" s="132">
        <f t="shared" si="38"/>
        <v>1.9664507556884238E-2</v>
      </c>
      <c r="AF116" s="132">
        <f t="shared" si="39"/>
        <v>0.17400403476686965</v>
      </c>
      <c r="AG116" s="132">
        <f t="shared" si="40"/>
        <v>5.287082231081635E-2</v>
      </c>
      <c r="AH116" s="132">
        <f t="shared" si="41"/>
        <v>-1.7539298428062879E-2</v>
      </c>
      <c r="AI116" s="132">
        <f t="shared" si="42"/>
        <v>4.2595710822863272E-2</v>
      </c>
      <c r="AJ116" s="126">
        <f t="shared" si="43"/>
        <v>-3.3231696872109357E-3</v>
      </c>
      <c r="AK116" s="132">
        <f t="shared" ref="AK116" si="46">(W116-L116)/L116</f>
        <v>0.10277532791653375</v>
      </c>
      <c r="AL116" s="132">
        <f t="shared" ref="AL116" si="47">(X116-M116)/M116</f>
        <v>0.15498468866961551</v>
      </c>
      <c r="AM116" s="125" t="s">
        <v>56</v>
      </c>
      <c r="AN116" s="125" t="s">
        <v>56</v>
      </c>
      <c r="AO116" s="125" t="s">
        <v>56</v>
      </c>
    </row>
    <row r="117" spans="1:41" x14ac:dyDescent="0.35">
      <c r="A117" s="172" t="s">
        <v>42</v>
      </c>
      <c r="B117" s="196">
        <v>1.9779598756710934E-3</v>
      </c>
      <c r="C117" s="196">
        <v>2.2185246810870773E-3</v>
      </c>
      <c r="D117" s="126">
        <v>2.322476820949838E-3</v>
      </c>
      <c r="E117" s="126">
        <v>1.6746081071749189E-3</v>
      </c>
      <c r="F117" s="126">
        <v>1.6442451420029896E-3</v>
      </c>
      <c r="G117" s="126">
        <v>2.39446445068723E-3</v>
      </c>
      <c r="H117" s="126">
        <v>2.1424047095644399E-3</v>
      </c>
      <c r="I117" s="126">
        <v>1.9399224031038758E-3</v>
      </c>
      <c r="J117" s="126">
        <v>2.7015524674795996E-3</v>
      </c>
      <c r="K117" s="126">
        <v>2.2782555072116207E-3</v>
      </c>
      <c r="L117" s="126">
        <v>2.9836182469835434E-3</v>
      </c>
      <c r="M117" s="126">
        <v>3.0410003402517862E-3</v>
      </c>
      <c r="N117" s="126">
        <f>((B116*B117)+(C116*C117)+(D116*D117)+(E116*E117)+(F116*F117)+(G116*G117)+(H116*H117)+(I116*I117)+(J116*J117)+(K116*K117)+(L116*L117)+(M116*M117))/SUM(B116:M116)</f>
        <v>2.2559440708168946E-3</v>
      </c>
      <c r="O117" s="132">
        <v>0.17495271066062315</v>
      </c>
      <c r="P117" s="132">
        <v>0.43706759346477408</v>
      </c>
      <c r="Q117" s="132">
        <v>0.41012151024530086</v>
      </c>
      <c r="R117" s="132">
        <v>0.37031862272756472</v>
      </c>
      <c r="S117" s="132">
        <v>0.34055842593247931</v>
      </c>
      <c r="T117" s="132">
        <v>0.34031552162849871</v>
      </c>
      <c r="U117" s="132">
        <v>0.33030437483361436</v>
      </c>
      <c r="V117" s="132">
        <v>0.31964113845730785</v>
      </c>
      <c r="W117" s="132">
        <v>0.33569289409202285</v>
      </c>
      <c r="X117" s="132">
        <v>0.36060170864633967</v>
      </c>
      <c r="Y117" s="125" t="s">
        <v>56</v>
      </c>
      <c r="Z117" s="125" t="s">
        <v>56</v>
      </c>
      <c r="AA117" s="125" t="s">
        <v>56</v>
      </c>
      <c r="AB117" s="132">
        <f>((O116*O117)+(P116*P117)+(Q116*Q117)+(R116*R117)+(S116*S117)+(T116*T117)+(U116*U117)+(V116*V117)+(W116*W117)+(X116*X117))/SUM(O116:X116)</f>
        <v>0.34366014300534009</v>
      </c>
      <c r="AC117" s="125" t="s">
        <v>56</v>
      </c>
      <c r="AD117" s="125" t="s">
        <v>56</v>
      </c>
      <c r="AE117" s="125" t="s">
        <v>56</v>
      </c>
      <c r="AF117" s="125" t="s">
        <v>56</v>
      </c>
      <c r="AG117" s="125" t="s">
        <v>56</v>
      </c>
      <c r="AH117" s="125" t="s">
        <v>56</v>
      </c>
      <c r="AI117" s="125" t="s">
        <v>56</v>
      </c>
      <c r="AJ117" s="125" t="s">
        <v>56</v>
      </c>
      <c r="AK117" s="125" t="s">
        <v>56</v>
      </c>
      <c r="AL117" s="125" t="s">
        <v>56</v>
      </c>
      <c r="AM117" s="125" t="s">
        <v>56</v>
      </c>
      <c r="AN117" s="125" t="s">
        <v>56</v>
      </c>
      <c r="AO117" s="125" t="s">
        <v>56</v>
      </c>
    </row>
    <row r="118" spans="1:41" x14ac:dyDescent="0.35">
      <c r="A118" s="249" t="s">
        <v>31</v>
      </c>
      <c r="B118" s="262">
        <v>476238</v>
      </c>
      <c r="C118" s="262">
        <v>400301</v>
      </c>
      <c r="D118" s="251">
        <v>437947</v>
      </c>
      <c r="E118" s="251">
        <v>423036</v>
      </c>
      <c r="F118" s="251">
        <v>445381</v>
      </c>
      <c r="G118" s="251">
        <v>412404</v>
      </c>
      <c r="H118" s="251">
        <v>417065</v>
      </c>
      <c r="I118" s="251">
        <v>399600</v>
      </c>
      <c r="J118" s="251">
        <v>404756</v>
      </c>
      <c r="K118" s="251">
        <v>482278</v>
      </c>
      <c r="L118" s="251">
        <v>443356</v>
      </c>
      <c r="M118" s="251">
        <v>378337</v>
      </c>
      <c r="N118" s="251">
        <f t="shared" si="35"/>
        <v>426724.91666666669</v>
      </c>
      <c r="O118" s="251">
        <v>372400</v>
      </c>
      <c r="P118" s="251">
        <v>265991</v>
      </c>
      <c r="Q118" s="251">
        <v>301204</v>
      </c>
      <c r="R118" s="251">
        <v>352064</v>
      </c>
      <c r="S118" s="251">
        <v>368017</v>
      </c>
      <c r="T118" s="251">
        <v>359148</v>
      </c>
      <c r="U118" s="251">
        <v>384480</v>
      </c>
      <c r="V118" s="251">
        <v>474338</v>
      </c>
      <c r="W118" s="251">
        <v>420438</v>
      </c>
      <c r="X118" s="251">
        <v>377580</v>
      </c>
      <c r="Y118" s="245">
        <v>0</v>
      </c>
      <c r="Z118" s="245">
        <v>0</v>
      </c>
      <c r="AA118" s="245">
        <v>0</v>
      </c>
      <c r="AB118" s="252">
        <f>SUM(O118:X118)/10</f>
        <v>367566</v>
      </c>
      <c r="AC118" s="179">
        <f>(O118-D118)/D118</f>
        <v>-0.14966879553918624</v>
      </c>
      <c r="AD118" s="179">
        <f t="shared" si="37"/>
        <v>-0.37123318110042647</v>
      </c>
      <c r="AE118" s="179">
        <f t="shared" si="38"/>
        <v>-0.32371609924985573</v>
      </c>
      <c r="AF118" s="179">
        <f t="shared" si="39"/>
        <v>-0.14631283886674232</v>
      </c>
      <c r="AG118" s="179">
        <f t="shared" si="40"/>
        <v>-0.11760277175020681</v>
      </c>
      <c r="AH118" s="179">
        <f t="shared" si="41"/>
        <v>-0.10123123123123123</v>
      </c>
      <c r="AI118" s="179">
        <f t="shared" si="42"/>
        <v>-5.0094377847394476E-2</v>
      </c>
      <c r="AJ118" s="179">
        <f t="shared" si="43"/>
        <v>-1.646353348068956E-2</v>
      </c>
      <c r="AK118" s="179">
        <f t="shared" ref="AK118" si="48">(W118-L118)/L118</f>
        <v>-5.1692093938054295E-2</v>
      </c>
      <c r="AL118" s="279">
        <f t="shared" ref="AL118" si="49">(X118-M118)/M118</f>
        <v>-2.0008616656578657E-3</v>
      </c>
      <c r="AM118" s="273" t="s">
        <v>56</v>
      </c>
      <c r="AN118" s="273" t="s">
        <v>56</v>
      </c>
      <c r="AO118" s="273" t="s">
        <v>56</v>
      </c>
    </row>
    <row r="119" spans="1:41" ht="17.25" customHeight="1" x14ac:dyDescent="0.35">
      <c r="A119" s="59" t="s">
        <v>32</v>
      </c>
      <c r="B119" s="59"/>
      <c r="C119" s="59"/>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row>
    <row r="120" spans="1:41" ht="12" customHeight="1" x14ac:dyDescent="0.35">
      <c r="A120" s="89" t="s">
        <v>38</v>
      </c>
      <c r="B120" s="89"/>
      <c r="C120" s="89"/>
      <c r="D120" s="30"/>
      <c r="E120" s="30"/>
      <c r="F120" s="30"/>
      <c r="G120" s="30"/>
      <c r="H120" s="30"/>
      <c r="I120" s="30"/>
      <c r="J120" s="30"/>
      <c r="K120" s="30"/>
      <c r="L120" s="30"/>
      <c r="M120" s="30"/>
      <c r="N120" s="64"/>
      <c r="O120" s="30"/>
      <c r="P120" s="30"/>
      <c r="Q120" s="30"/>
      <c r="R120" s="30"/>
      <c r="S120" s="30"/>
      <c r="T120" s="30"/>
      <c r="U120" s="30"/>
      <c r="V120" s="30"/>
      <c r="W120" s="30"/>
      <c r="X120" s="30"/>
      <c r="Y120" s="30"/>
      <c r="Z120" s="30"/>
      <c r="AA120" s="30"/>
      <c r="AB120" s="30"/>
      <c r="AC120" s="30"/>
      <c r="AD120" s="30"/>
      <c r="AE120" s="64"/>
      <c r="AF120" s="170"/>
      <c r="AG120" s="170"/>
      <c r="AH120" s="170"/>
      <c r="AI120" s="170"/>
      <c r="AJ120" s="170"/>
      <c r="AK120" s="170"/>
      <c r="AL120" s="170"/>
      <c r="AM120" s="170"/>
      <c r="AN120" s="170"/>
      <c r="AO120" s="170"/>
    </row>
    <row r="121" spans="1:41" ht="12" customHeight="1" x14ac:dyDescent="0.35">
      <c r="A121" s="89" t="s">
        <v>33</v>
      </c>
      <c r="B121" s="89"/>
      <c r="C121" s="89"/>
      <c r="D121" s="30"/>
      <c r="E121" s="30"/>
      <c r="F121" s="30"/>
      <c r="G121" s="30"/>
      <c r="H121" s="30"/>
      <c r="I121" s="30"/>
      <c r="J121" s="30"/>
      <c r="K121" s="30"/>
      <c r="L121" s="30"/>
      <c r="M121" s="30"/>
      <c r="N121" s="64"/>
      <c r="O121" s="30"/>
      <c r="P121" s="30"/>
      <c r="Q121" s="30"/>
      <c r="R121" s="30"/>
      <c r="S121" s="30"/>
      <c r="T121" s="30"/>
      <c r="U121" s="30"/>
      <c r="V121" s="30"/>
      <c r="W121" s="30"/>
      <c r="X121" s="30"/>
      <c r="Y121" s="30"/>
      <c r="Z121" s="30"/>
      <c r="AA121" s="30"/>
      <c r="AB121" s="30"/>
      <c r="AC121" s="30"/>
      <c r="AD121" s="30"/>
      <c r="AE121" s="64"/>
      <c r="AF121" s="170"/>
      <c r="AG121" s="170"/>
      <c r="AH121" s="170"/>
      <c r="AI121" s="170"/>
      <c r="AJ121" s="170"/>
      <c r="AK121" s="170"/>
      <c r="AL121" s="170"/>
      <c r="AM121" s="170"/>
      <c r="AN121" s="170"/>
      <c r="AO121" s="170"/>
    </row>
    <row r="122" spans="1:41" ht="12" customHeight="1" x14ac:dyDescent="0.35">
      <c r="A122" s="104" t="s">
        <v>43</v>
      </c>
      <c r="B122" s="89"/>
      <c r="C122" s="89"/>
      <c r="D122" s="30"/>
      <c r="E122" s="30"/>
      <c r="F122" s="30"/>
      <c r="G122" s="30"/>
      <c r="H122" s="30"/>
      <c r="I122" s="30"/>
      <c r="J122" s="30"/>
      <c r="K122" s="30"/>
      <c r="L122" s="30"/>
      <c r="M122" s="30"/>
      <c r="N122" s="64"/>
      <c r="O122" s="30"/>
      <c r="P122" s="30"/>
      <c r="Q122" s="30"/>
      <c r="R122" s="30"/>
      <c r="S122" s="30"/>
      <c r="T122" s="30"/>
      <c r="U122" s="30"/>
      <c r="V122" s="30"/>
      <c r="W122" s="30"/>
      <c r="X122" s="30"/>
      <c r="Y122" s="30"/>
      <c r="Z122" s="30"/>
      <c r="AA122" s="30"/>
      <c r="AB122" s="30"/>
      <c r="AC122" s="30"/>
      <c r="AD122" s="30"/>
      <c r="AE122" s="64"/>
      <c r="AF122" s="170"/>
      <c r="AG122" s="170"/>
      <c r="AH122" s="170"/>
      <c r="AI122" s="170"/>
      <c r="AJ122" s="170"/>
      <c r="AK122" s="170"/>
      <c r="AL122" s="170"/>
      <c r="AM122" s="170"/>
      <c r="AN122" s="170"/>
      <c r="AO122" s="170"/>
    </row>
    <row r="123" spans="1:41" ht="12" customHeight="1" x14ac:dyDescent="0.35">
      <c r="A123" s="180" t="s">
        <v>75</v>
      </c>
      <c r="B123" s="89"/>
      <c r="C123" s="89"/>
      <c r="D123" s="30"/>
      <c r="E123" s="30"/>
      <c r="F123" s="30"/>
      <c r="G123" s="30"/>
      <c r="H123" s="30"/>
      <c r="I123" s="30"/>
      <c r="J123" s="30"/>
      <c r="K123" s="30"/>
      <c r="L123" s="30"/>
      <c r="M123" s="30"/>
      <c r="N123" s="64"/>
      <c r="O123" s="30"/>
      <c r="P123" s="30"/>
      <c r="Q123" s="30"/>
      <c r="R123" s="30"/>
      <c r="S123" s="30"/>
      <c r="T123" s="30"/>
      <c r="U123" s="30"/>
      <c r="V123" s="30"/>
      <c r="W123" s="30"/>
      <c r="X123" s="30"/>
      <c r="Y123" s="30"/>
      <c r="Z123" s="30"/>
      <c r="AA123" s="30"/>
      <c r="AB123" s="30"/>
      <c r="AC123" s="30"/>
      <c r="AD123" s="30"/>
      <c r="AE123" s="64"/>
      <c r="AF123" s="170"/>
      <c r="AG123" s="170"/>
      <c r="AH123" s="170"/>
      <c r="AI123" s="170"/>
      <c r="AJ123" s="170"/>
      <c r="AK123" s="170"/>
      <c r="AL123" s="170"/>
      <c r="AM123" s="170"/>
      <c r="AN123" s="170"/>
      <c r="AO123" s="170"/>
    </row>
    <row r="124" spans="1:41" ht="12" customHeight="1" x14ac:dyDescent="0.35">
      <c r="A124" s="104" t="s">
        <v>51</v>
      </c>
      <c r="B124" s="89"/>
      <c r="C124" s="89"/>
      <c r="D124" s="30"/>
      <c r="E124" s="30"/>
      <c r="F124" s="30"/>
      <c r="G124" s="30"/>
      <c r="H124" s="30"/>
      <c r="I124" s="30"/>
      <c r="J124" s="30"/>
      <c r="K124" s="30"/>
      <c r="L124" s="30"/>
      <c r="M124" s="30"/>
      <c r="N124" s="64"/>
      <c r="O124" s="30"/>
      <c r="P124" s="30"/>
      <c r="Q124" s="30"/>
      <c r="R124" s="30"/>
      <c r="S124" s="30"/>
      <c r="T124" s="30"/>
      <c r="U124" s="30"/>
      <c r="V124" s="30"/>
      <c r="W124" s="30"/>
      <c r="X124" s="30"/>
      <c r="Y124" s="30"/>
      <c r="Z124" s="30"/>
      <c r="AA124" s="30"/>
      <c r="AB124" s="30"/>
      <c r="AC124" s="30"/>
      <c r="AD124" s="30"/>
      <c r="AE124" s="64"/>
      <c r="AF124" s="170"/>
      <c r="AG124" s="170"/>
      <c r="AH124" s="170"/>
      <c r="AI124" s="170"/>
      <c r="AJ124" s="170"/>
      <c r="AK124" s="170"/>
      <c r="AL124" s="170"/>
      <c r="AM124" s="170"/>
      <c r="AN124" s="170"/>
      <c r="AO124" s="170"/>
    </row>
    <row r="125" spans="1:41" ht="12" customHeight="1" x14ac:dyDescent="0.35">
      <c r="A125" s="285" t="s">
        <v>136</v>
      </c>
      <c r="B125" s="285"/>
      <c r="C125" s="285"/>
      <c r="D125" s="285"/>
      <c r="E125" s="181"/>
      <c r="F125" s="181"/>
      <c r="G125" s="181"/>
      <c r="H125" s="182"/>
      <c r="I125" s="182"/>
      <c r="J125" s="182"/>
      <c r="K125" s="182"/>
      <c r="L125" s="182"/>
      <c r="M125" s="182"/>
      <c r="N125" s="63"/>
      <c r="O125" s="182"/>
      <c r="P125" s="182"/>
      <c r="Q125" s="182"/>
      <c r="R125" s="182"/>
      <c r="S125" s="182"/>
      <c r="T125" s="182"/>
      <c r="U125" s="182"/>
      <c r="V125" s="182"/>
      <c r="W125" s="182"/>
      <c r="X125" s="182"/>
      <c r="Y125" s="182"/>
      <c r="Z125" s="182"/>
      <c r="AA125" s="182"/>
      <c r="AB125" s="182"/>
      <c r="AC125" s="182"/>
      <c r="AD125" s="182"/>
      <c r="AE125" s="64"/>
      <c r="AF125" s="183"/>
      <c r="AG125" s="183"/>
      <c r="AH125" s="183"/>
      <c r="AI125" s="183"/>
      <c r="AJ125" s="183"/>
      <c r="AK125" s="183"/>
      <c r="AL125" s="183"/>
      <c r="AM125" s="183"/>
      <c r="AN125" s="183"/>
      <c r="AO125" s="183"/>
    </row>
    <row r="126" spans="1:41" ht="12" customHeight="1" x14ac:dyDescent="0.35">
      <c r="A126" s="180" t="s">
        <v>57</v>
      </c>
      <c r="B126" s="89"/>
      <c r="C126" s="89"/>
      <c r="D126" s="30"/>
      <c r="E126" s="30"/>
      <c r="F126" s="30"/>
      <c r="G126" s="30"/>
      <c r="H126" s="30"/>
      <c r="I126" s="30"/>
      <c r="J126" s="30"/>
      <c r="K126" s="30"/>
      <c r="L126" s="30"/>
      <c r="M126" s="30"/>
      <c r="N126" s="64"/>
      <c r="O126" s="30"/>
      <c r="P126" s="30"/>
      <c r="Q126" s="30"/>
      <c r="R126" s="30"/>
      <c r="S126" s="30"/>
      <c r="T126" s="30"/>
      <c r="U126" s="30"/>
      <c r="V126" s="30"/>
      <c r="W126" s="30"/>
      <c r="X126" s="30"/>
      <c r="Y126" s="30"/>
      <c r="Z126" s="30"/>
      <c r="AA126" s="30"/>
      <c r="AB126" s="30"/>
      <c r="AC126" s="30"/>
      <c r="AD126" s="30"/>
      <c r="AE126" s="64"/>
      <c r="AF126" s="170"/>
      <c r="AG126" s="170"/>
      <c r="AH126" s="170"/>
      <c r="AI126" s="170"/>
      <c r="AJ126" s="170"/>
      <c r="AK126" s="170"/>
      <c r="AL126" s="170"/>
      <c r="AM126" s="170"/>
      <c r="AN126" s="170"/>
      <c r="AO126" s="170"/>
    </row>
    <row r="127" spans="1:41" ht="12" customHeight="1" x14ac:dyDescent="0.35">
      <c r="A127" s="89" t="s">
        <v>242</v>
      </c>
      <c r="B127" s="89"/>
      <c r="C127" s="89"/>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41"/>
      <c r="AL127" s="41"/>
      <c r="AM127" s="41"/>
      <c r="AN127" s="41"/>
      <c r="AO127" s="41"/>
    </row>
    <row r="128" spans="1:41" ht="12" customHeight="1" x14ac:dyDescent="0.35">
      <c r="A128" s="180" t="s">
        <v>55</v>
      </c>
      <c r="B128" s="89"/>
      <c r="C128" s="89"/>
      <c r="D128" s="30"/>
      <c r="E128" s="30"/>
      <c r="F128" s="30"/>
      <c r="G128" s="30"/>
      <c r="H128" s="30"/>
      <c r="I128" s="30"/>
      <c r="J128" s="30"/>
      <c r="K128" s="30"/>
      <c r="L128" s="30"/>
      <c r="M128" s="30"/>
      <c r="N128" s="64"/>
      <c r="O128" s="30"/>
      <c r="P128" s="30"/>
      <c r="Q128" s="30"/>
      <c r="R128" s="30"/>
      <c r="S128" s="30"/>
      <c r="T128" s="30"/>
      <c r="U128" s="30"/>
      <c r="V128" s="30"/>
      <c r="W128" s="30"/>
      <c r="X128" s="30"/>
      <c r="Y128" s="30"/>
      <c r="Z128" s="30"/>
      <c r="AA128" s="30"/>
      <c r="AB128" s="30"/>
      <c r="AC128" s="30"/>
      <c r="AD128" s="30"/>
      <c r="AE128" s="64"/>
      <c r="AF128" s="170"/>
      <c r="AG128" s="170"/>
      <c r="AH128" s="170"/>
      <c r="AI128" s="170"/>
      <c r="AJ128" s="170"/>
      <c r="AK128" s="170"/>
      <c r="AL128" s="170"/>
      <c r="AM128" s="170"/>
      <c r="AN128" s="170"/>
      <c r="AO128" s="170"/>
    </row>
    <row r="129" spans="1:41" ht="12" customHeight="1" x14ac:dyDescent="0.35">
      <c r="A129" s="89" t="s">
        <v>243</v>
      </c>
      <c r="B129" s="89"/>
      <c r="C129" s="89"/>
      <c r="D129" s="30"/>
      <c r="E129" s="30"/>
      <c r="F129" s="30"/>
      <c r="G129" s="30"/>
      <c r="H129" s="30"/>
      <c r="I129" s="30"/>
      <c r="J129" s="30"/>
      <c r="K129" s="30"/>
      <c r="L129" s="30"/>
      <c r="M129" s="30"/>
      <c r="N129" s="63"/>
      <c r="O129" s="30"/>
      <c r="P129" s="30"/>
      <c r="Q129" s="30"/>
      <c r="R129" s="30"/>
      <c r="S129" s="30"/>
      <c r="T129" s="30"/>
      <c r="U129" s="30"/>
      <c r="V129" s="30"/>
      <c r="W129" s="30"/>
      <c r="X129" s="30"/>
      <c r="Y129" s="30"/>
      <c r="Z129" s="30"/>
      <c r="AA129" s="30"/>
      <c r="AB129" s="30"/>
      <c r="AC129" s="30"/>
      <c r="AD129" s="30"/>
      <c r="AE129" s="64"/>
      <c r="AF129" s="31"/>
      <c r="AG129" s="31"/>
      <c r="AH129" s="31"/>
      <c r="AI129" s="31"/>
      <c r="AJ129" s="31"/>
      <c r="AK129" s="31"/>
      <c r="AL129" s="31"/>
      <c r="AM129" s="31"/>
      <c r="AN129" s="31"/>
      <c r="AO129" s="31"/>
    </row>
    <row r="130" spans="1:41" ht="12" customHeight="1" x14ac:dyDescent="0.35">
      <c r="A130" s="59" t="s">
        <v>35</v>
      </c>
      <c r="B130" s="89"/>
      <c r="C130" s="89"/>
      <c r="D130" s="30"/>
      <c r="E130" s="30"/>
      <c r="F130" s="30"/>
      <c r="G130" s="30"/>
      <c r="H130" s="30"/>
      <c r="I130" s="30"/>
      <c r="J130" s="30"/>
      <c r="K130" s="30"/>
      <c r="L130" s="30"/>
      <c r="M130" s="30"/>
      <c r="N130" s="63"/>
      <c r="O130" s="30"/>
      <c r="P130" s="30"/>
      <c r="Q130" s="30"/>
      <c r="R130" s="30"/>
      <c r="S130" s="30"/>
      <c r="T130" s="30"/>
      <c r="U130" s="30"/>
      <c r="V130" s="30"/>
      <c r="W130" s="30"/>
      <c r="X130" s="30"/>
      <c r="Y130" s="30"/>
      <c r="Z130" s="30"/>
      <c r="AA130" s="30"/>
      <c r="AB130" s="30"/>
      <c r="AC130" s="30"/>
      <c r="AD130" s="30"/>
      <c r="AE130" s="64"/>
      <c r="AF130" s="31"/>
      <c r="AG130" s="31"/>
      <c r="AH130" s="31"/>
      <c r="AI130" s="31"/>
      <c r="AJ130" s="31"/>
      <c r="AK130" s="31"/>
      <c r="AL130" s="31"/>
      <c r="AM130" s="31"/>
      <c r="AN130" s="31"/>
      <c r="AO130" s="31"/>
    </row>
    <row r="131" spans="1:41" ht="30" customHeight="1" x14ac:dyDescent="0.35">
      <c r="A131" s="66" t="s">
        <v>244</v>
      </c>
      <c r="B131" s="89"/>
      <c r="C131" s="89"/>
      <c r="D131" s="30"/>
      <c r="E131" s="30"/>
      <c r="F131" s="30"/>
      <c r="G131" s="30"/>
      <c r="H131" s="30"/>
      <c r="I131" s="30"/>
      <c r="J131" s="30"/>
      <c r="K131" s="30"/>
      <c r="L131" s="30"/>
      <c r="M131" s="30"/>
      <c r="N131" s="63"/>
      <c r="O131" s="30"/>
      <c r="P131" s="30"/>
      <c r="Q131" s="30"/>
      <c r="R131" s="30"/>
      <c r="S131" s="30"/>
      <c r="T131" s="30"/>
      <c r="U131" s="30"/>
      <c r="V131" s="30"/>
      <c r="W131" s="30"/>
      <c r="X131" s="30"/>
      <c r="Y131" s="30"/>
      <c r="Z131" s="30"/>
      <c r="AA131" s="30"/>
      <c r="AB131" s="30"/>
      <c r="AC131" s="30"/>
      <c r="AD131" s="30"/>
      <c r="AE131" s="64"/>
      <c r="AF131" s="31"/>
      <c r="AG131" s="31"/>
      <c r="AH131" s="31"/>
      <c r="AI131" s="31"/>
      <c r="AJ131" s="31"/>
      <c r="AK131" s="31"/>
      <c r="AL131" s="31"/>
      <c r="AM131" s="31"/>
      <c r="AN131" s="31"/>
      <c r="AO131" s="31"/>
    </row>
    <row r="132" spans="1:41" ht="20.25" customHeight="1" x14ac:dyDescent="0.35">
      <c r="A132" s="186" t="s">
        <v>237</v>
      </c>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1"/>
      <c r="AO132" s="171"/>
    </row>
    <row r="133" spans="1:41" x14ac:dyDescent="0.35">
      <c r="A133" s="187"/>
      <c r="B133" s="291" t="s">
        <v>53</v>
      </c>
      <c r="C133" s="291"/>
      <c r="D133" s="291"/>
      <c r="E133" s="291"/>
      <c r="F133" s="291"/>
      <c r="G133" s="291"/>
      <c r="H133" s="291"/>
      <c r="I133" s="291"/>
      <c r="J133" s="291"/>
      <c r="K133" s="291"/>
      <c r="L133" s="291"/>
      <c r="M133" s="291"/>
      <c r="N133" s="292"/>
      <c r="O133" s="293" t="s">
        <v>54</v>
      </c>
      <c r="P133" s="291"/>
      <c r="Q133" s="291"/>
      <c r="R133" s="291"/>
      <c r="S133" s="291"/>
      <c r="T133" s="291"/>
      <c r="U133" s="291"/>
      <c r="V133" s="291"/>
      <c r="W133" s="291"/>
      <c r="X133" s="291"/>
      <c r="Y133" s="291"/>
      <c r="Z133" s="291"/>
      <c r="AA133" s="291"/>
      <c r="AB133" s="292"/>
      <c r="AC133" s="293" t="s">
        <v>60</v>
      </c>
      <c r="AD133" s="291"/>
      <c r="AE133" s="291"/>
      <c r="AF133" s="291"/>
      <c r="AG133" s="291"/>
      <c r="AH133" s="291"/>
      <c r="AI133" s="291"/>
      <c r="AJ133" s="291"/>
      <c r="AK133" s="291"/>
      <c r="AL133" s="291"/>
      <c r="AM133" s="291"/>
      <c r="AN133" s="291"/>
      <c r="AO133" s="292"/>
    </row>
    <row r="134" spans="1:41" ht="44.15" customHeight="1" x14ac:dyDescent="0.35">
      <c r="A134" s="147" t="s">
        <v>28</v>
      </c>
      <c r="B134" s="55" t="s">
        <v>157</v>
      </c>
      <c r="C134" s="55" t="s">
        <v>158</v>
      </c>
      <c r="D134" s="55" t="s">
        <v>159</v>
      </c>
      <c r="E134" s="55" t="s">
        <v>160</v>
      </c>
      <c r="F134" s="55" t="s">
        <v>161</v>
      </c>
      <c r="G134" s="55" t="s">
        <v>162</v>
      </c>
      <c r="H134" s="55" t="s">
        <v>163</v>
      </c>
      <c r="I134" s="55" t="s">
        <v>164</v>
      </c>
      <c r="J134" s="55" t="s">
        <v>165</v>
      </c>
      <c r="K134" s="55" t="s">
        <v>166</v>
      </c>
      <c r="L134" s="55" t="s">
        <v>167</v>
      </c>
      <c r="M134" s="55" t="s">
        <v>168</v>
      </c>
      <c r="N134" s="55" t="s">
        <v>153</v>
      </c>
      <c r="O134" s="55" t="s">
        <v>169</v>
      </c>
      <c r="P134" s="55" t="s">
        <v>170</v>
      </c>
      <c r="Q134" s="55" t="s">
        <v>171</v>
      </c>
      <c r="R134" s="55" t="s">
        <v>172</v>
      </c>
      <c r="S134" s="55" t="s">
        <v>173</v>
      </c>
      <c r="T134" s="55" t="s">
        <v>174</v>
      </c>
      <c r="U134" s="55" t="s">
        <v>175</v>
      </c>
      <c r="V134" s="55" t="s">
        <v>176</v>
      </c>
      <c r="W134" s="55" t="s">
        <v>177</v>
      </c>
      <c r="X134" s="55" t="s">
        <v>178</v>
      </c>
      <c r="Y134" s="55" t="s">
        <v>179</v>
      </c>
      <c r="Z134" s="55" t="s">
        <v>180</v>
      </c>
      <c r="AA134" s="55" t="s">
        <v>181</v>
      </c>
      <c r="AB134" s="55" t="s">
        <v>155</v>
      </c>
      <c r="AC134" s="55" t="s">
        <v>61</v>
      </c>
      <c r="AD134" s="55" t="s">
        <v>62</v>
      </c>
      <c r="AE134" s="55" t="s">
        <v>63</v>
      </c>
      <c r="AF134" s="55" t="s">
        <v>64</v>
      </c>
      <c r="AG134" s="55" t="s">
        <v>65</v>
      </c>
      <c r="AH134" s="55" t="s">
        <v>66</v>
      </c>
      <c r="AI134" s="55" t="s">
        <v>67</v>
      </c>
      <c r="AJ134" s="55" t="s">
        <v>68</v>
      </c>
      <c r="AK134" s="55" t="s">
        <v>69</v>
      </c>
      <c r="AL134" s="55" t="s">
        <v>70</v>
      </c>
      <c r="AM134" s="55" t="s">
        <v>71</v>
      </c>
      <c r="AN134" s="55" t="s">
        <v>72</v>
      </c>
      <c r="AO134" s="55" t="s">
        <v>73</v>
      </c>
    </row>
    <row r="135" spans="1:41" x14ac:dyDescent="0.35">
      <c r="A135" s="172" t="s">
        <v>40</v>
      </c>
      <c r="B135" s="195">
        <v>243894</v>
      </c>
      <c r="C135" s="195">
        <v>204763</v>
      </c>
      <c r="D135" s="174">
        <v>231257</v>
      </c>
      <c r="E135" s="174">
        <v>228560</v>
      </c>
      <c r="F135" s="174">
        <v>242737</v>
      </c>
      <c r="G135" s="174">
        <v>219292</v>
      </c>
      <c r="H135" s="174">
        <v>227377</v>
      </c>
      <c r="I135" s="174">
        <v>214769</v>
      </c>
      <c r="J135" s="174">
        <v>220222</v>
      </c>
      <c r="K135" s="174">
        <v>241480</v>
      </c>
      <c r="L135" s="174">
        <v>223060</v>
      </c>
      <c r="M135" s="174">
        <v>214027</v>
      </c>
      <c r="N135" s="174">
        <f t="shared" ref="N135:N139" si="50">SUM(B135:M135)/12</f>
        <v>225953.16666666666</v>
      </c>
      <c r="O135" s="174">
        <v>232369</v>
      </c>
      <c r="P135" s="174">
        <v>196462</v>
      </c>
      <c r="Q135" s="174">
        <v>208920</v>
      </c>
      <c r="R135" s="174">
        <v>233039</v>
      </c>
      <c r="S135" s="174">
        <v>237668</v>
      </c>
      <c r="T135" s="174">
        <v>222977</v>
      </c>
      <c r="U135" s="174">
        <v>240522</v>
      </c>
      <c r="V135" s="174">
        <v>243644</v>
      </c>
      <c r="W135" s="174">
        <v>235041</v>
      </c>
      <c r="X135" s="174">
        <v>233170</v>
      </c>
      <c r="Y135" s="152">
        <v>0</v>
      </c>
      <c r="Z135" s="152">
        <v>0</v>
      </c>
      <c r="AA135" s="152">
        <v>0</v>
      </c>
      <c r="AB135" s="176">
        <f>SUM(O135:X135)/10</f>
        <v>228381.2</v>
      </c>
      <c r="AC135" s="126">
        <f t="shared" ref="AC135" si="51">(O135-D135)/D135</f>
        <v>4.8085030939603989E-3</v>
      </c>
      <c r="AD135" s="132">
        <f t="shared" ref="AD135:AD139" si="52">(P135-E135)/E135</f>
        <v>-0.14043577178858943</v>
      </c>
      <c r="AE135" s="132">
        <f t="shared" ref="AE135:AE139" si="53">(Q135-F135)/F135</f>
        <v>-0.13931539073153248</v>
      </c>
      <c r="AF135" s="132">
        <f t="shared" ref="AF135:AF139" si="54">(R135-G135)/G135</f>
        <v>6.2688105357240578E-2</v>
      </c>
      <c r="AG135" s="132">
        <f t="shared" ref="AG135:AG139" si="55">(S135-H135)/H135</f>
        <v>4.5259634879517278E-2</v>
      </c>
      <c r="AH135" s="132">
        <f t="shared" ref="AH135:AH139" si="56">(T135-I135)/I135</f>
        <v>3.8217806107957851E-2</v>
      </c>
      <c r="AI135" s="132">
        <f t="shared" ref="AI135:AI139" si="57">(U135-J135)/J135</f>
        <v>9.2179709565801779E-2</v>
      </c>
      <c r="AJ135" s="126">
        <f t="shared" ref="AJ135:AJ139" si="58">(V135-K135)/K135</f>
        <v>8.9614046711943025E-3</v>
      </c>
      <c r="AK135" s="132">
        <f t="shared" ref="AK135" si="59">(W135-L135)/L135</f>
        <v>5.3712005738366361E-2</v>
      </c>
      <c r="AL135" s="132">
        <f t="shared" ref="AL135" si="60">(X135-M135)/M135</f>
        <v>8.9441986291449213E-2</v>
      </c>
      <c r="AM135" s="125" t="s">
        <v>56</v>
      </c>
      <c r="AN135" s="125" t="s">
        <v>56</v>
      </c>
      <c r="AO135" s="125" t="s">
        <v>56</v>
      </c>
    </row>
    <row r="136" spans="1:41" x14ac:dyDescent="0.35">
      <c r="A136" s="172" t="s">
        <v>41</v>
      </c>
      <c r="B136" s="196">
        <v>3.9402363321770937E-3</v>
      </c>
      <c r="C136" s="196">
        <v>3.9509090997885358E-3</v>
      </c>
      <c r="D136" s="126">
        <v>3.2690902329443002E-3</v>
      </c>
      <c r="E136" s="126">
        <v>2.7607630381519077E-3</v>
      </c>
      <c r="F136" s="126">
        <v>2.69015436460037E-3</v>
      </c>
      <c r="G136" s="126">
        <v>2.3484668843368659E-3</v>
      </c>
      <c r="H136" s="126">
        <v>2.7839227362486093E-3</v>
      </c>
      <c r="I136" s="126">
        <v>3.0823815355102459E-3</v>
      </c>
      <c r="J136" s="126">
        <v>3.7235153617713036E-3</v>
      </c>
      <c r="K136" s="126">
        <v>3.6193473579592514E-3</v>
      </c>
      <c r="L136" s="126">
        <v>3.5864789742670136E-3</v>
      </c>
      <c r="M136" s="126">
        <v>3.7705523134931576E-3</v>
      </c>
      <c r="N136" s="126">
        <f>((B135*B136)+(C135*C136)+(D135*D136)+(E135*E136)+(F135*F136)+(G135*G136)+(H135*H136)+(I135*I136)+(J135*J136)+(K135*K136)+(L135*L136)+(M135*M136))/SUM(B135:M135)</f>
        <v>3.290136082772315E-3</v>
      </c>
      <c r="O136" s="154">
        <v>0.29642077901957664</v>
      </c>
      <c r="P136" s="154">
        <v>0.65872280644603032</v>
      </c>
      <c r="Q136" s="154">
        <v>0.58348171548918248</v>
      </c>
      <c r="R136" s="154">
        <v>0.54678401469281968</v>
      </c>
      <c r="S136" s="154">
        <v>0.51236178198158777</v>
      </c>
      <c r="T136" s="154">
        <v>0.49079052996497396</v>
      </c>
      <c r="U136" s="154">
        <v>0.50314732124296324</v>
      </c>
      <c r="V136" s="154">
        <v>0.48966114494918817</v>
      </c>
      <c r="W136" s="154">
        <v>0.50738381814236666</v>
      </c>
      <c r="X136" s="154">
        <v>0.52496032937341852</v>
      </c>
      <c r="Y136" s="125" t="s">
        <v>56</v>
      </c>
      <c r="Z136" s="125" t="s">
        <v>56</v>
      </c>
      <c r="AA136" s="125" t="s">
        <v>56</v>
      </c>
      <c r="AB136" s="132">
        <f>((O135*O136)+(P135*P136)+(Q135*Q136)+(R135*R136)+(S135*S136)+(T135*T136)+(U135*U136)+(V135*V136)+(W135*W136)+(X135*X136))/SUM(O135:X135)</f>
        <v>0.50827519953481282</v>
      </c>
      <c r="AC136" s="125" t="s">
        <v>56</v>
      </c>
      <c r="AD136" s="125" t="s">
        <v>56</v>
      </c>
      <c r="AE136" s="125" t="s">
        <v>56</v>
      </c>
      <c r="AF136" s="125" t="s">
        <v>56</v>
      </c>
      <c r="AG136" s="125" t="s">
        <v>56</v>
      </c>
      <c r="AH136" s="125" t="s">
        <v>56</v>
      </c>
      <c r="AI136" s="125" t="s">
        <v>56</v>
      </c>
      <c r="AJ136" s="125" t="s">
        <v>56</v>
      </c>
      <c r="AK136" s="125" t="s">
        <v>56</v>
      </c>
      <c r="AL136" s="125" t="s">
        <v>56</v>
      </c>
      <c r="AM136" s="125" t="s">
        <v>56</v>
      </c>
      <c r="AN136" s="125" t="s">
        <v>56</v>
      </c>
      <c r="AO136" s="125" t="s">
        <v>56</v>
      </c>
    </row>
    <row r="137" spans="1:41" x14ac:dyDescent="0.35">
      <c r="A137" s="172" t="s">
        <v>29</v>
      </c>
      <c r="B137" s="195">
        <v>10601</v>
      </c>
      <c r="C137" s="195">
        <v>8857</v>
      </c>
      <c r="D137" s="174">
        <v>9397</v>
      </c>
      <c r="E137" s="174">
        <v>9138</v>
      </c>
      <c r="F137" s="174">
        <v>9992</v>
      </c>
      <c r="G137" s="174">
        <v>9003</v>
      </c>
      <c r="H137" s="174">
        <v>8898</v>
      </c>
      <c r="I137" s="174">
        <v>8425</v>
      </c>
      <c r="J137" s="174">
        <v>9001</v>
      </c>
      <c r="K137" s="174">
        <v>9991</v>
      </c>
      <c r="L137" s="174">
        <v>9443</v>
      </c>
      <c r="M137" s="174">
        <v>8413</v>
      </c>
      <c r="N137" s="174">
        <f t="shared" si="50"/>
        <v>9263.25</v>
      </c>
      <c r="O137" s="174">
        <v>9304</v>
      </c>
      <c r="P137" s="174">
        <v>10473</v>
      </c>
      <c r="Q137" s="174">
        <v>10168</v>
      </c>
      <c r="R137" s="174">
        <v>9888</v>
      </c>
      <c r="S137" s="174">
        <v>8904</v>
      </c>
      <c r="T137" s="174">
        <v>8150</v>
      </c>
      <c r="U137" s="174">
        <v>9258</v>
      </c>
      <c r="V137" s="174">
        <v>9494</v>
      </c>
      <c r="W137" s="174">
        <v>9694</v>
      </c>
      <c r="X137" s="174">
        <v>9151</v>
      </c>
      <c r="Y137" s="152">
        <v>0</v>
      </c>
      <c r="Z137" s="152">
        <v>0</v>
      </c>
      <c r="AA137" s="152">
        <v>0</v>
      </c>
      <c r="AB137" s="176">
        <f>SUM(O137:X137)/10</f>
        <v>9448.4</v>
      </c>
      <c r="AC137" s="154">
        <f>(O137-D137)/D137</f>
        <v>-9.8967755666702142E-3</v>
      </c>
      <c r="AD137" s="132">
        <f t="shared" si="52"/>
        <v>0.14609323703217333</v>
      </c>
      <c r="AE137" s="132">
        <f t="shared" si="53"/>
        <v>1.7614091273018415E-2</v>
      </c>
      <c r="AF137" s="132">
        <f t="shared" si="54"/>
        <v>9.8300566477840717E-2</v>
      </c>
      <c r="AG137" s="126">
        <f t="shared" si="55"/>
        <v>6.7430883344571813E-4</v>
      </c>
      <c r="AH137" s="132">
        <f t="shared" si="56"/>
        <v>-3.2640949554896145E-2</v>
      </c>
      <c r="AI137" s="132">
        <f t="shared" si="57"/>
        <v>2.8552383068547939E-2</v>
      </c>
      <c r="AJ137" s="132">
        <f t="shared" si="58"/>
        <v>-4.9744770293263935E-2</v>
      </c>
      <c r="AK137" s="132">
        <f t="shared" ref="AK137" si="61">(W137-L137)/L137</f>
        <v>2.6580535846658902E-2</v>
      </c>
      <c r="AL137" s="132">
        <f t="shared" ref="AL137" si="62">(X137-M137)/M137</f>
        <v>8.7721383573041725E-2</v>
      </c>
      <c r="AM137" s="125" t="s">
        <v>56</v>
      </c>
      <c r="AN137" s="125" t="s">
        <v>56</v>
      </c>
      <c r="AO137" s="125" t="s">
        <v>56</v>
      </c>
    </row>
    <row r="138" spans="1:41" x14ac:dyDescent="0.35">
      <c r="A138" s="172" t="s">
        <v>42</v>
      </c>
      <c r="B138" s="196">
        <v>5.9428355815489102E-3</v>
      </c>
      <c r="C138" s="196">
        <v>7.3388280456136391E-3</v>
      </c>
      <c r="D138" s="126">
        <v>4.3630946046610622E-3</v>
      </c>
      <c r="E138" s="126">
        <v>3.2829940906106371E-3</v>
      </c>
      <c r="F138" s="126">
        <v>5.7045636509207368E-3</v>
      </c>
      <c r="G138" s="126">
        <v>3.9986671109630122E-3</v>
      </c>
      <c r="H138" s="126">
        <v>1.2362328613171499E-3</v>
      </c>
      <c r="I138" s="126">
        <v>2.4925816023738871E-3</v>
      </c>
      <c r="J138" s="126">
        <v>4.4439506721475393E-3</v>
      </c>
      <c r="K138" s="126">
        <v>2.1018917025322791E-3</v>
      </c>
      <c r="L138" s="126">
        <v>3.282855024886159E-3</v>
      </c>
      <c r="M138" s="126">
        <v>3.2093189112088433E-3</v>
      </c>
      <c r="N138" s="126">
        <f>((B137*B138)+(C137*C138)+(D137*D138)+(E137*E138)+(F137*F138)+(G137*G138)+(H137*H138)+(I137*I138)+(J137*J138)+(K137*K138)+(L137*L138)+(M137*M138))/SUM(B137:M137)</f>
        <v>3.9852823433100338E-3</v>
      </c>
      <c r="O138" s="132">
        <v>0.14251934651762682</v>
      </c>
      <c r="P138" s="132">
        <v>0.33323784970877496</v>
      </c>
      <c r="Q138" s="132">
        <v>0.31274586939417781</v>
      </c>
      <c r="R138" s="132">
        <v>0.27993527508090615</v>
      </c>
      <c r="S138" s="132">
        <v>0.25752470799640609</v>
      </c>
      <c r="T138" s="132">
        <v>0.25742331288343556</v>
      </c>
      <c r="U138" s="132">
        <v>0.24735364009505292</v>
      </c>
      <c r="V138" s="132">
        <v>0.25995365493996209</v>
      </c>
      <c r="W138" s="132">
        <v>0.25551887765628223</v>
      </c>
      <c r="X138" s="132">
        <v>0.26248497431974649</v>
      </c>
      <c r="Y138" s="125" t="s">
        <v>56</v>
      </c>
      <c r="Z138" s="125" t="s">
        <v>56</v>
      </c>
      <c r="AA138" s="125" t="s">
        <v>56</v>
      </c>
      <c r="AB138" s="132">
        <f>((O137*O138)+(P137*P138)+(Q137*Q138)+(R137*R138)+(S137*S138)+(T137*T138)+(U137*U138)+(V137*V138)+(W137*W138)+(X137*X138))/SUM(O137:X137)</f>
        <v>0.26239363278438677</v>
      </c>
      <c r="AC138" s="125" t="s">
        <v>56</v>
      </c>
      <c r="AD138" s="125" t="s">
        <v>56</v>
      </c>
      <c r="AE138" s="125" t="s">
        <v>56</v>
      </c>
      <c r="AF138" s="125" t="s">
        <v>56</v>
      </c>
      <c r="AG138" s="125" t="s">
        <v>56</v>
      </c>
      <c r="AH138" s="125" t="s">
        <v>56</v>
      </c>
      <c r="AI138" s="125" t="s">
        <v>56</v>
      </c>
      <c r="AJ138" s="125" t="s">
        <v>56</v>
      </c>
      <c r="AK138" s="125" t="s">
        <v>56</v>
      </c>
      <c r="AL138" s="125" t="s">
        <v>56</v>
      </c>
      <c r="AM138" s="125" t="s">
        <v>56</v>
      </c>
      <c r="AN138" s="125" t="s">
        <v>56</v>
      </c>
      <c r="AO138" s="125" t="s">
        <v>56</v>
      </c>
    </row>
    <row r="139" spans="1:41" x14ac:dyDescent="0.35">
      <c r="A139" s="249" t="s">
        <v>31</v>
      </c>
      <c r="B139" s="262">
        <v>70802</v>
      </c>
      <c r="C139" s="262">
        <v>59785</v>
      </c>
      <c r="D139" s="251">
        <v>65231</v>
      </c>
      <c r="E139" s="251">
        <v>63472</v>
      </c>
      <c r="F139" s="251">
        <v>68239</v>
      </c>
      <c r="G139" s="251">
        <v>61420</v>
      </c>
      <c r="H139" s="251">
        <v>60884</v>
      </c>
      <c r="I139" s="251">
        <v>58218</v>
      </c>
      <c r="J139" s="251">
        <v>59486</v>
      </c>
      <c r="K139" s="251">
        <v>67798</v>
      </c>
      <c r="L139" s="251">
        <v>61644</v>
      </c>
      <c r="M139" s="251">
        <v>55551</v>
      </c>
      <c r="N139" s="251">
        <f t="shared" si="50"/>
        <v>62710.833333333336</v>
      </c>
      <c r="O139" s="251">
        <v>53411</v>
      </c>
      <c r="P139" s="251">
        <v>39165</v>
      </c>
      <c r="Q139" s="251">
        <v>43659</v>
      </c>
      <c r="R139" s="251">
        <v>51558</v>
      </c>
      <c r="S139" s="251">
        <v>53653</v>
      </c>
      <c r="T139" s="251">
        <v>50952</v>
      </c>
      <c r="U139" s="251">
        <v>55635</v>
      </c>
      <c r="V139" s="251">
        <v>60852</v>
      </c>
      <c r="W139" s="251">
        <v>57761</v>
      </c>
      <c r="X139" s="251">
        <v>54087</v>
      </c>
      <c r="Y139" s="245">
        <v>0</v>
      </c>
      <c r="Z139" s="245">
        <v>0</v>
      </c>
      <c r="AA139" s="245">
        <v>0</v>
      </c>
      <c r="AB139" s="252">
        <f>SUM(O139:X139)/10</f>
        <v>52073.3</v>
      </c>
      <c r="AC139" s="179">
        <f>(O139-D139)/D139</f>
        <v>-0.1812021891431988</v>
      </c>
      <c r="AD139" s="179">
        <f t="shared" si="52"/>
        <v>-0.3829562641794807</v>
      </c>
      <c r="AE139" s="179">
        <f t="shared" si="53"/>
        <v>-0.36020457509635251</v>
      </c>
      <c r="AF139" s="179">
        <f t="shared" si="54"/>
        <v>-0.1605665906870726</v>
      </c>
      <c r="AG139" s="179">
        <f t="shared" si="55"/>
        <v>-0.11876683529334472</v>
      </c>
      <c r="AH139" s="179">
        <f t="shared" si="56"/>
        <v>-0.12480676079563022</v>
      </c>
      <c r="AI139" s="179">
        <f t="shared" si="57"/>
        <v>-6.4737921527754427E-2</v>
      </c>
      <c r="AJ139" s="179">
        <f t="shared" si="58"/>
        <v>-0.1024513997463052</v>
      </c>
      <c r="AK139" s="179">
        <f t="shared" ref="AK139" si="63">(W139-L139)/L139</f>
        <v>-6.2990720913633114E-2</v>
      </c>
      <c r="AL139" s="179">
        <f t="shared" ref="AL139" si="64">(X139-M139)/M139</f>
        <v>-2.635416104120538E-2</v>
      </c>
      <c r="AM139" s="273" t="s">
        <v>56</v>
      </c>
      <c r="AN139" s="273" t="s">
        <v>56</v>
      </c>
      <c r="AO139" s="273" t="s">
        <v>56</v>
      </c>
    </row>
    <row r="140" spans="1:41" ht="17.25" customHeight="1" x14ac:dyDescent="0.35">
      <c r="A140" s="59" t="s">
        <v>32</v>
      </c>
      <c r="B140" s="59"/>
      <c r="C140" s="59"/>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row>
    <row r="141" spans="1:41" ht="12" customHeight="1" x14ac:dyDescent="0.35">
      <c r="A141" s="89" t="s">
        <v>38</v>
      </c>
      <c r="B141" s="89"/>
      <c r="C141" s="89"/>
      <c r="D141" s="30"/>
      <c r="E141" s="30"/>
      <c r="F141" s="30"/>
      <c r="G141" s="30"/>
      <c r="H141" s="30"/>
      <c r="I141" s="30"/>
      <c r="J141" s="30"/>
      <c r="K141" s="30"/>
      <c r="L141" s="30"/>
      <c r="M141" s="30"/>
      <c r="N141" s="64"/>
      <c r="O141" s="30"/>
      <c r="P141" s="30"/>
      <c r="Q141" s="30"/>
      <c r="R141" s="30"/>
      <c r="S141" s="30"/>
      <c r="T141" s="30"/>
      <c r="U141" s="30"/>
      <c r="V141" s="30"/>
      <c r="W141" s="30"/>
      <c r="X141" s="30"/>
      <c r="Y141" s="30"/>
      <c r="Z141" s="30"/>
      <c r="AA141" s="30"/>
      <c r="AB141" s="30"/>
      <c r="AC141" s="30"/>
      <c r="AD141" s="30"/>
      <c r="AE141" s="64"/>
      <c r="AF141" s="170"/>
      <c r="AG141" s="170"/>
      <c r="AH141" s="170"/>
      <c r="AI141" s="170"/>
      <c r="AJ141" s="170"/>
      <c r="AK141" s="170"/>
      <c r="AL141" s="170"/>
      <c r="AM141" s="170"/>
      <c r="AN141" s="170"/>
      <c r="AO141" s="170"/>
    </row>
    <row r="142" spans="1:41" ht="12" customHeight="1" x14ac:dyDescent="0.35">
      <c r="A142" s="89" t="s">
        <v>33</v>
      </c>
      <c r="B142" s="89"/>
      <c r="C142" s="89"/>
      <c r="D142" s="30"/>
      <c r="E142" s="30"/>
      <c r="F142" s="30"/>
      <c r="G142" s="30"/>
      <c r="H142" s="30"/>
      <c r="I142" s="30"/>
      <c r="J142" s="30"/>
      <c r="K142" s="30"/>
      <c r="L142" s="30"/>
      <c r="M142" s="30"/>
      <c r="N142" s="64"/>
      <c r="O142" s="30"/>
      <c r="P142" s="30"/>
      <c r="Q142" s="30"/>
      <c r="R142" s="30"/>
      <c r="S142" s="30"/>
      <c r="T142" s="30"/>
      <c r="U142" s="30"/>
      <c r="V142" s="30"/>
      <c r="W142" s="30"/>
      <c r="X142" s="30"/>
      <c r="Y142" s="30"/>
      <c r="Z142" s="30"/>
      <c r="AA142" s="30"/>
      <c r="AB142" s="30"/>
      <c r="AC142" s="30"/>
      <c r="AD142" s="30"/>
      <c r="AE142" s="64"/>
      <c r="AF142" s="170"/>
      <c r="AG142" s="170"/>
      <c r="AH142" s="170"/>
      <c r="AI142" s="170"/>
      <c r="AJ142" s="170"/>
      <c r="AK142" s="170"/>
      <c r="AL142" s="170"/>
      <c r="AM142" s="170"/>
      <c r="AN142" s="170"/>
      <c r="AO142" s="170"/>
    </row>
    <row r="143" spans="1:41" ht="12" customHeight="1" x14ac:dyDescent="0.35">
      <c r="A143" s="180" t="s">
        <v>75</v>
      </c>
      <c r="B143" s="89"/>
      <c r="C143" s="89"/>
      <c r="D143" s="30"/>
      <c r="E143" s="30"/>
      <c r="F143" s="30"/>
      <c r="G143" s="30"/>
      <c r="H143" s="30"/>
      <c r="I143" s="30"/>
      <c r="J143" s="30"/>
      <c r="K143" s="30"/>
      <c r="L143" s="30"/>
      <c r="M143" s="30"/>
      <c r="N143" s="64"/>
      <c r="O143" s="30"/>
      <c r="P143" s="30"/>
      <c r="Q143" s="30"/>
      <c r="R143" s="30"/>
      <c r="S143" s="30"/>
      <c r="T143" s="30"/>
      <c r="U143" s="30"/>
      <c r="V143" s="30"/>
      <c r="W143" s="30"/>
      <c r="X143" s="30"/>
      <c r="Y143" s="30"/>
      <c r="Z143" s="30"/>
      <c r="AA143" s="30"/>
      <c r="AB143" s="30"/>
      <c r="AC143" s="30"/>
      <c r="AD143" s="30"/>
      <c r="AE143" s="64"/>
      <c r="AF143" s="170"/>
      <c r="AG143" s="170"/>
      <c r="AH143" s="170"/>
      <c r="AI143" s="170"/>
      <c r="AJ143" s="170"/>
      <c r="AK143" s="170"/>
      <c r="AL143" s="170"/>
      <c r="AM143" s="170"/>
      <c r="AN143" s="170"/>
      <c r="AO143" s="170"/>
    </row>
    <row r="144" spans="1:41" ht="12" customHeight="1" x14ac:dyDescent="0.35">
      <c r="A144" s="104" t="s">
        <v>43</v>
      </c>
      <c r="B144" s="89"/>
      <c r="C144" s="89"/>
      <c r="D144" s="30"/>
      <c r="E144" s="30"/>
      <c r="F144" s="30"/>
      <c r="G144" s="30"/>
      <c r="H144" s="30"/>
      <c r="I144" s="30"/>
      <c r="J144" s="30"/>
      <c r="K144" s="30"/>
      <c r="L144" s="30"/>
      <c r="M144" s="30"/>
      <c r="N144" s="64"/>
      <c r="O144" s="30"/>
      <c r="P144" s="30"/>
      <c r="Q144" s="30"/>
      <c r="R144" s="30"/>
      <c r="S144" s="30"/>
      <c r="T144" s="30"/>
      <c r="U144" s="30"/>
      <c r="V144" s="30"/>
      <c r="W144" s="30"/>
      <c r="X144" s="30"/>
      <c r="Y144" s="30"/>
      <c r="Z144" s="30"/>
      <c r="AA144" s="30"/>
      <c r="AB144" s="30"/>
      <c r="AC144" s="30"/>
      <c r="AD144" s="30"/>
      <c r="AE144" s="64"/>
      <c r="AF144" s="170"/>
      <c r="AG144" s="170"/>
      <c r="AH144" s="170"/>
      <c r="AI144" s="170"/>
      <c r="AJ144" s="170"/>
      <c r="AK144" s="170"/>
      <c r="AL144" s="170"/>
      <c r="AM144" s="170"/>
      <c r="AN144" s="170"/>
      <c r="AO144" s="170"/>
    </row>
    <row r="145" spans="1:41" ht="12" customHeight="1" x14ac:dyDescent="0.35">
      <c r="A145" s="104" t="s">
        <v>51</v>
      </c>
      <c r="B145" s="89"/>
      <c r="C145" s="89"/>
      <c r="D145" s="30"/>
      <c r="E145" s="30"/>
      <c r="F145" s="30"/>
      <c r="G145" s="30"/>
      <c r="H145" s="30"/>
      <c r="I145" s="30"/>
      <c r="J145" s="30"/>
      <c r="K145" s="30"/>
      <c r="L145" s="30"/>
      <c r="M145" s="30"/>
      <c r="N145" s="64"/>
      <c r="O145" s="30"/>
      <c r="P145" s="30"/>
      <c r="Q145" s="30"/>
      <c r="R145" s="30"/>
      <c r="S145" s="30"/>
      <c r="T145" s="30"/>
      <c r="U145" s="30"/>
      <c r="V145" s="30"/>
      <c r="W145" s="30"/>
      <c r="X145" s="30"/>
      <c r="Y145" s="30"/>
      <c r="Z145" s="30"/>
      <c r="AA145" s="30"/>
      <c r="AB145" s="30"/>
      <c r="AC145" s="30"/>
      <c r="AD145" s="30"/>
      <c r="AE145" s="64"/>
      <c r="AF145" s="170"/>
      <c r="AG145" s="170"/>
      <c r="AH145" s="170"/>
      <c r="AI145" s="170"/>
      <c r="AJ145" s="170"/>
      <c r="AK145" s="170"/>
      <c r="AL145" s="170"/>
      <c r="AM145" s="170"/>
      <c r="AN145" s="170"/>
      <c r="AO145" s="170"/>
    </row>
    <row r="146" spans="1:41" ht="12" customHeight="1" x14ac:dyDescent="0.35">
      <c r="A146" s="285" t="s">
        <v>136</v>
      </c>
      <c r="B146" s="285"/>
      <c r="C146" s="285"/>
      <c r="D146" s="285"/>
      <c r="E146" s="181"/>
      <c r="F146" s="181"/>
      <c r="G146" s="181"/>
      <c r="H146" s="182"/>
      <c r="I146" s="182"/>
      <c r="J146" s="182"/>
      <c r="K146" s="182"/>
      <c r="L146" s="182"/>
      <c r="M146" s="182"/>
      <c r="N146" s="63"/>
      <c r="O146" s="182"/>
      <c r="P146" s="182"/>
      <c r="Q146" s="182"/>
      <c r="R146" s="182"/>
      <c r="S146" s="182"/>
      <c r="T146" s="182"/>
      <c r="U146" s="182"/>
      <c r="V146" s="182"/>
      <c r="W146" s="182"/>
      <c r="X146" s="182"/>
      <c r="Y146" s="182"/>
      <c r="Z146" s="182"/>
      <c r="AA146" s="182"/>
      <c r="AB146" s="182"/>
      <c r="AC146" s="182"/>
      <c r="AD146" s="182"/>
      <c r="AE146" s="64"/>
      <c r="AF146" s="183"/>
      <c r="AG146" s="183"/>
      <c r="AH146" s="183"/>
      <c r="AI146" s="183"/>
      <c r="AJ146" s="183"/>
      <c r="AK146" s="183"/>
      <c r="AL146" s="183"/>
      <c r="AM146" s="183"/>
      <c r="AN146" s="183"/>
      <c r="AO146" s="183"/>
    </row>
    <row r="147" spans="1:41" ht="12" customHeight="1" x14ac:dyDescent="0.35">
      <c r="A147" s="180" t="s">
        <v>57</v>
      </c>
      <c r="B147" s="89"/>
      <c r="C147" s="89"/>
      <c r="D147" s="30"/>
      <c r="E147" s="30"/>
      <c r="F147" s="30"/>
      <c r="G147" s="30"/>
      <c r="H147" s="30"/>
      <c r="I147" s="30"/>
      <c r="J147" s="30"/>
      <c r="K147" s="30"/>
      <c r="L147" s="30"/>
      <c r="M147" s="30"/>
      <c r="N147" s="64"/>
      <c r="O147" s="30"/>
      <c r="P147" s="30"/>
      <c r="Q147" s="30"/>
      <c r="R147" s="30"/>
      <c r="S147" s="30"/>
      <c r="T147" s="30"/>
      <c r="U147" s="30"/>
      <c r="V147" s="30"/>
      <c r="W147" s="30"/>
      <c r="X147" s="30"/>
      <c r="Y147" s="30"/>
      <c r="Z147" s="30"/>
      <c r="AA147" s="30"/>
      <c r="AB147" s="30"/>
      <c r="AC147" s="30"/>
      <c r="AD147" s="30"/>
      <c r="AE147" s="64"/>
      <c r="AF147" s="170"/>
      <c r="AG147" s="170"/>
      <c r="AH147" s="170"/>
      <c r="AI147" s="170"/>
      <c r="AJ147" s="170"/>
      <c r="AK147" s="170"/>
      <c r="AL147" s="170"/>
      <c r="AM147" s="170"/>
      <c r="AN147" s="170"/>
      <c r="AO147" s="170"/>
    </row>
    <row r="148" spans="1:41" ht="12" customHeight="1" x14ac:dyDescent="0.35">
      <c r="A148" s="89" t="s">
        <v>242</v>
      </c>
      <c r="B148" s="89"/>
      <c r="C148" s="89"/>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41"/>
      <c r="AL148" s="41"/>
      <c r="AM148" s="41"/>
      <c r="AN148" s="41"/>
      <c r="AO148" s="41"/>
    </row>
    <row r="149" spans="1:41" ht="12" customHeight="1" x14ac:dyDescent="0.35">
      <c r="A149" s="180" t="s">
        <v>55</v>
      </c>
      <c r="B149" s="89"/>
      <c r="C149" s="89"/>
      <c r="D149" s="30"/>
      <c r="E149" s="30"/>
      <c r="F149" s="30"/>
      <c r="G149" s="30"/>
      <c r="H149" s="30"/>
      <c r="I149" s="30"/>
      <c r="J149" s="30"/>
      <c r="K149" s="30"/>
      <c r="L149" s="30"/>
      <c r="M149" s="30"/>
      <c r="N149" s="64"/>
      <c r="O149" s="30"/>
      <c r="P149" s="30"/>
      <c r="Q149" s="30"/>
      <c r="R149" s="30"/>
      <c r="S149" s="30"/>
      <c r="T149" s="30"/>
      <c r="U149" s="30"/>
      <c r="V149" s="30"/>
      <c r="W149" s="30"/>
      <c r="X149" s="30"/>
      <c r="Y149" s="30"/>
      <c r="Z149" s="30"/>
      <c r="AA149" s="30"/>
      <c r="AB149" s="30"/>
      <c r="AC149" s="30"/>
      <c r="AD149" s="30"/>
      <c r="AE149" s="64"/>
      <c r="AF149" s="170"/>
      <c r="AG149" s="170"/>
      <c r="AH149" s="170"/>
      <c r="AI149" s="170"/>
      <c r="AJ149" s="170"/>
      <c r="AK149" s="170"/>
      <c r="AL149" s="170"/>
      <c r="AM149" s="170"/>
      <c r="AN149" s="170"/>
      <c r="AO149" s="170"/>
    </row>
    <row r="150" spans="1:41" ht="12" customHeight="1" x14ac:dyDescent="0.35">
      <c r="A150" s="89" t="s">
        <v>243</v>
      </c>
      <c r="B150" s="89"/>
      <c r="C150" s="89"/>
      <c r="D150" s="30"/>
      <c r="E150" s="30"/>
      <c r="F150" s="30"/>
      <c r="G150" s="30"/>
      <c r="H150" s="30"/>
      <c r="I150" s="30"/>
      <c r="J150" s="30"/>
      <c r="K150" s="30"/>
      <c r="L150" s="30"/>
      <c r="M150" s="30"/>
      <c r="N150" s="63"/>
      <c r="O150" s="30"/>
      <c r="P150" s="30"/>
      <c r="Q150" s="30"/>
      <c r="R150" s="30"/>
      <c r="S150" s="30"/>
      <c r="T150" s="30"/>
      <c r="U150" s="30"/>
      <c r="V150" s="30"/>
      <c r="W150" s="30"/>
      <c r="X150" s="30"/>
      <c r="Y150" s="30"/>
      <c r="Z150" s="30"/>
      <c r="AA150" s="30"/>
      <c r="AB150" s="30"/>
      <c r="AC150" s="30"/>
      <c r="AD150" s="30"/>
      <c r="AE150" s="64"/>
      <c r="AF150" s="31"/>
      <c r="AG150" s="31"/>
      <c r="AH150" s="31"/>
      <c r="AI150" s="31"/>
      <c r="AJ150" s="31"/>
      <c r="AK150" s="31"/>
      <c r="AL150" s="31"/>
      <c r="AM150" s="31"/>
      <c r="AN150" s="31"/>
      <c r="AO150" s="31"/>
    </row>
    <row r="151" spans="1:41" ht="12" customHeight="1" x14ac:dyDescent="0.35">
      <c r="A151" s="59" t="s">
        <v>35</v>
      </c>
      <c r="B151" s="89"/>
      <c r="C151" s="89"/>
      <c r="D151" s="30"/>
      <c r="E151" s="30"/>
      <c r="F151" s="30"/>
      <c r="G151" s="30"/>
      <c r="H151" s="30"/>
      <c r="I151" s="30"/>
      <c r="J151" s="30"/>
      <c r="K151" s="30"/>
      <c r="L151" s="30"/>
      <c r="M151" s="30"/>
      <c r="N151" s="63"/>
      <c r="O151" s="30"/>
      <c r="P151" s="30"/>
      <c r="Q151" s="30"/>
      <c r="R151" s="30"/>
      <c r="S151" s="30"/>
      <c r="T151" s="30"/>
      <c r="U151" s="30"/>
      <c r="V151" s="30"/>
      <c r="W151" s="30"/>
      <c r="X151" s="30"/>
      <c r="Y151" s="30"/>
      <c r="Z151" s="30"/>
      <c r="AA151" s="30"/>
      <c r="AB151" s="30"/>
      <c r="AC151" s="30"/>
      <c r="AD151" s="30"/>
      <c r="AE151" s="64"/>
      <c r="AF151" s="31"/>
      <c r="AG151" s="31"/>
      <c r="AH151" s="31"/>
      <c r="AI151" s="31"/>
      <c r="AJ151" s="31"/>
      <c r="AK151" s="31"/>
      <c r="AL151" s="31"/>
      <c r="AM151" s="31"/>
      <c r="AN151" s="31"/>
      <c r="AO151" s="31"/>
    </row>
    <row r="152" spans="1:41" ht="30" customHeight="1" x14ac:dyDescent="0.35">
      <c r="A152" s="66" t="s">
        <v>244</v>
      </c>
      <c r="B152" s="89"/>
      <c r="C152" s="89"/>
      <c r="D152" s="30"/>
      <c r="E152" s="30"/>
      <c r="F152" s="30"/>
      <c r="G152" s="30"/>
      <c r="H152" s="30"/>
      <c r="I152" s="30"/>
      <c r="J152" s="30"/>
      <c r="K152" s="30"/>
      <c r="L152" s="30"/>
      <c r="M152" s="30"/>
      <c r="N152" s="63"/>
      <c r="O152" s="30"/>
      <c r="P152" s="30"/>
      <c r="Q152" s="30"/>
      <c r="R152" s="30"/>
      <c r="S152" s="30"/>
      <c r="T152" s="30"/>
      <c r="U152" s="30"/>
      <c r="V152" s="30"/>
      <c r="W152" s="30"/>
      <c r="X152" s="30"/>
      <c r="Y152" s="30"/>
      <c r="Z152" s="30"/>
      <c r="AA152" s="30"/>
      <c r="AB152" s="30"/>
      <c r="AC152" s="30"/>
      <c r="AD152" s="30"/>
      <c r="AE152" s="64"/>
      <c r="AF152" s="31"/>
      <c r="AG152" s="31"/>
      <c r="AH152" s="31"/>
      <c r="AI152" s="31"/>
      <c r="AJ152" s="31"/>
      <c r="AK152" s="31"/>
      <c r="AL152" s="31"/>
      <c r="AM152" s="31"/>
      <c r="AN152" s="31"/>
      <c r="AO152" s="31"/>
    </row>
    <row r="153" spans="1:41" ht="20.25" customHeight="1" x14ac:dyDescent="0.35">
      <c r="A153" s="186" t="s">
        <v>238</v>
      </c>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c r="AK153" s="171"/>
      <c r="AL153" s="171"/>
      <c r="AM153" s="171"/>
      <c r="AN153" s="171"/>
      <c r="AO153" s="171"/>
    </row>
    <row r="154" spans="1:41" x14ac:dyDescent="0.35">
      <c r="A154" s="187"/>
      <c r="B154" s="291" t="s">
        <v>53</v>
      </c>
      <c r="C154" s="291"/>
      <c r="D154" s="291"/>
      <c r="E154" s="291"/>
      <c r="F154" s="291"/>
      <c r="G154" s="291"/>
      <c r="H154" s="291"/>
      <c r="I154" s="291"/>
      <c r="J154" s="291"/>
      <c r="K154" s="291"/>
      <c r="L154" s="291"/>
      <c r="M154" s="291"/>
      <c r="N154" s="292"/>
      <c r="O154" s="293" t="s">
        <v>54</v>
      </c>
      <c r="P154" s="291"/>
      <c r="Q154" s="291"/>
      <c r="R154" s="291"/>
      <c r="S154" s="291"/>
      <c r="T154" s="291"/>
      <c r="U154" s="291"/>
      <c r="V154" s="291"/>
      <c r="W154" s="291"/>
      <c r="X154" s="291"/>
      <c r="Y154" s="291"/>
      <c r="Z154" s="291"/>
      <c r="AA154" s="291"/>
      <c r="AB154" s="292"/>
      <c r="AC154" s="293" t="s">
        <v>60</v>
      </c>
      <c r="AD154" s="291"/>
      <c r="AE154" s="291"/>
      <c r="AF154" s="291"/>
      <c r="AG154" s="291"/>
      <c r="AH154" s="291"/>
      <c r="AI154" s="291"/>
      <c r="AJ154" s="291"/>
      <c r="AK154" s="291"/>
      <c r="AL154" s="291"/>
      <c r="AM154" s="291"/>
      <c r="AN154" s="291"/>
      <c r="AO154" s="292"/>
    </row>
    <row r="155" spans="1:41" ht="44.15" customHeight="1" x14ac:dyDescent="0.35">
      <c r="A155" s="147" t="s">
        <v>28</v>
      </c>
      <c r="B155" s="55" t="s">
        <v>157</v>
      </c>
      <c r="C155" s="55" t="s">
        <v>158</v>
      </c>
      <c r="D155" s="55" t="s">
        <v>159</v>
      </c>
      <c r="E155" s="55" t="s">
        <v>160</v>
      </c>
      <c r="F155" s="55" t="s">
        <v>161</v>
      </c>
      <c r="G155" s="55" t="s">
        <v>162</v>
      </c>
      <c r="H155" s="55" t="s">
        <v>163</v>
      </c>
      <c r="I155" s="55" t="s">
        <v>164</v>
      </c>
      <c r="J155" s="55" t="s">
        <v>165</v>
      </c>
      <c r="K155" s="55" t="s">
        <v>166</v>
      </c>
      <c r="L155" s="55" t="s">
        <v>167</v>
      </c>
      <c r="M155" s="55" t="s">
        <v>168</v>
      </c>
      <c r="N155" s="55" t="s">
        <v>153</v>
      </c>
      <c r="O155" s="55" t="s">
        <v>169</v>
      </c>
      <c r="P155" s="55" t="s">
        <v>170</v>
      </c>
      <c r="Q155" s="55" t="s">
        <v>171</v>
      </c>
      <c r="R155" s="55" t="s">
        <v>172</v>
      </c>
      <c r="S155" s="55" t="s">
        <v>173</v>
      </c>
      <c r="T155" s="55" t="s">
        <v>174</v>
      </c>
      <c r="U155" s="55" t="s">
        <v>175</v>
      </c>
      <c r="V155" s="55" t="s">
        <v>176</v>
      </c>
      <c r="W155" s="55" t="s">
        <v>177</v>
      </c>
      <c r="X155" s="55" t="s">
        <v>178</v>
      </c>
      <c r="Y155" s="55" t="s">
        <v>179</v>
      </c>
      <c r="Z155" s="55" t="s">
        <v>180</v>
      </c>
      <c r="AA155" s="55" t="s">
        <v>181</v>
      </c>
      <c r="AB155" s="55" t="s">
        <v>155</v>
      </c>
      <c r="AC155" s="55" t="s">
        <v>61</v>
      </c>
      <c r="AD155" s="55" t="s">
        <v>62</v>
      </c>
      <c r="AE155" s="55" t="s">
        <v>63</v>
      </c>
      <c r="AF155" s="55" t="s">
        <v>64</v>
      </c>
      <c r="AG155" s="55" t="s">
        <v>65</v>
      </c>
      <c r="AH155" s="55" t="s">
        <v>66</v>
      </c>
      <c r="AI155" s="55" t="s">
        <v>67</v>
      </c>
      <c r="AJ155" s="55" t="s">
        <v>68</v>
      </c>
      <c r="AK155" s="55" t="s">
        <v>69</v>
      </c>
      <c r="AL155" s="55" t="s">
        <v>70</v>
      </c>
      <c r="AM155" s="55" t="s">
        <v>71</v>
      </c>
      <c r="AN155" s="55" t="s">
        <v>72</v>
      </c>
      <c r="AO155" s="55" t="s">
        <v>73</v>
      </c>
    </row>
    <row r="156" spans="1:41" x14ac:dyDescent="0.35">
      <c r="A156" s="172" t="s">
        <v>40</v>
      </c>
      <c r="B156" s="195">
        <v>202965</v>
      </c>
      <c r="C156" s="195">
        <v>179724</v>
      </c>
      <c r="D156" s="174">
        <v>201131</v>
      </c>
      <c r="E156" s="174">
        <v>177153</v>
      </c>
      <c r="F156" s="174">
        <v>187404</v>
      </c>
      <c r="G156" s="174">
        <v>165370</v>
      </c>
      <c r="H156" s="174">
        <v>155900</v>
      </c>
      <c r="I156" s="174">
        <v>148055</v>
      </c>
      <c r="J156" s="174">
        <v>158751</v>
      </c>
      <c r="K156" s="174">
        <v>181172</v>
      </c>
      <c r="L156" s="174">
        <v>185587</v>
      </c>
      <c r="M156" s="174">
        <v>179935</v>
      </c>
      <c r="N156" s="174">
        <f t="shared" ref="N156:N160" si="65">SUM(B156:M156)/12</f>
        <v>176928.91666666666</v>
      </c>
      <c r="O156" s="174">
        <v>162699</v>
      </c>
      <c r="P156" s="174">
        <v>97395</v>
      </c>
      <c r="Q156" s="174">
        <v>111023</v>
      </c>
      <c r="R156" s="174">
        <v>131158</v>
      </c>
      <c r="S156" s="174">
        <v>138285</v>
      </c>
      <c r="T156" s="174">
        <v>133240</v>
      </c>
      <c r="U156" s="174">
        <v>154955</v>
      </c>
      <c r="V156" s="174">
        <v>173455</v>
      </c>
      <c r="W156" s="174">
        <v>152572</v>
      </c>
      <c r="X156" s="174">
        <v>130210</v>
      </c>
      <c r="Y156" s="152">
        <v>0</v>
      </c>
      <c r="Z156" s="152">
        <v>0</v>
      </c>
      <c r="AA156" s="152">
        <v>0</v>
      </c>
      <c r="AB156" s="176">
        <f>SUM(O156:X156)/10</f>
        <v>138499.20000000001</v>
      </c>
      <c r="AC156" s="132">
        <f t="shared" ref="AC156" si="66">(O156-D156)/D156</f>
        <v>-0.19107944573437213</v>
      </c>
      <c r="AD156" s="132">
        <f t="shared" ref="AD156:AD160" si="67">(P156-E156)/E156</f>
        <v>-0.45022099541074662</v>
      </c>
      <c r="AE156" s="132">
        <f t="shared" ref="AE156:AE160" si="68">(Q156-F156)/F156</f>
        <v>-0.40757401122708159</v>
      </c>
      <c r="AF156" s="132">
        <f t="shared" ref="AF156:AF160" si="69">(R156-G156)/G156</f>
        <v>-0.20688153836850698</v>
      </c>
      <c r="AG156" s="132">
        <f t="shared" ref="AG156:AG160" si="70">(S156-H156)/H156</f>
        <v>-0.11298909557408596</v>
      </c>
      <c r="AH156" s="132">
        <f t="shared" ref="AH156:AH160" si="71">(T156-I156)/I156</f>
        <v>-0.10006416534396001</v>
      </c>
      <c r="AI156" s="132">
        <f t="shared" ref="AI156:AI160" si="72">(U156-J156)/J156</f>
        <v>-2.3911660398989613E-2</v>
      </c>
      <c r="AJ156" s="132">
        <f t="shared" ref="AJ156:AJ160" si="73">(V156-K156)/K156</f>
        <v>-4.2594882211379241E-2</v>
      </c>
      <c r="AK156" s="132">
        <f t="shared" ref="AK156" si="74">(W156-L156)/L156</f>
        <v>-0.17789500342157585</v>
      </c>
      <c r="AL156" s="132">
        <f t="shared" ref="AL156" si="75">(X156-M156)/M156</f>
        <v>-0.27634979298079865</v>
      </c>
      <c r="AM156" s="125" t="s">
        <v>56</v>
      </c>
      <c r="AN156" s="125" t="s">
        <v>56</v>
      </c>
      <c r="AO156" s="125" t="s">
        <v>56</v>
      </c>
    </row>
    <row r="157" spans="1:41" x14ac:dyDescent="0.35">
      <c r="A157" s="172" t="s">
        <v>41</v>
      </c>
      <c r="B157" s="196">
        <v>1.5618456384105634E-3</v>
      </c>
      <c r="C157" s="196">
        <v>1.9363023302397008E-3</v>
      </c>
      <c r="D157" s="126">
        <v>2.0384724383610683E-3</v>
      </c>
      <c r="E157" s="126">
        <v>2.5458219730967019E-3</v>
      </c>
      <c r="F157" s="126">
        <v>2.4759343450513329E-3</v>
      </c>
      <c r="G157" s="126">
        <v>2.76350003023523E-3</v>
      </c>
      <c r="H157" s="126">
        <v>2.719692110327133E-3</v>
      </c>
      <c r="I157" s="126">
        <v>3.0123940427543819E-3</v>
      </c>
      <c r="J157" s="126">
        <v>3.0739963842747447E-3</v>
      </c>
      <c r="K157" s="126">
        <v>3.3780054313028505E-3</v>
      </c>
      <c r="L157" s="126">
        <v>3.4862355660687443E-3</v>
      </c>
      <c r="M157" s="126">
        <v>4.1014810903937529E-3</v>
      </c>
      <c r="N157" s="126">
        <f>((B156*B157)+(C156*C157)+(D156*D157)+(E156*E157)+(F156*F157)+(G156*G157)+(H156*H157)+(I156*I157)+(J156*J157)+(K156*K157)+(L156*L157)+(M156*M157))/SUM(B156:M156)</f>
        <v>2.7327358868698211E-3</v>
      </c>
      <c r="O157" s="154">
        <v>0.23642431729758634</v>
      </c>
      <c r="P157" s="154">
        <v>0.6986703629549772</v>
      </c>
      <c r="Q157" s="154">
        <v>0.62270880808481122</v>
      </c>
      <c r="R157" s="154">
        <v>0.5594778816389393</v>
      </c>
      <c r="S157" s="154">
        <v>0.51252847380410027</v>
      </c>
      <c r="T157" s="154">
        <v>0.49601471029720806</v>
      </c>
      <c r="U157" s="154">
        <v>0.53863379690877999</v>
      </c>
      <c r="V157" s="154">
        <v>0.47623302873944251</v>
      </c>
      <c r="W157" s="154">
        <v>0.49674907584615791</v>
      </c>
      <c r="X157" s="154">
        <v>0.54936640810997617</v>
      </c>
      <c r="Y157" s="125" t="s">
        <v>56</v>
      </c>
      <c r="Z157" s="125" t="s">
        <v>56</v>
      </c>
      <c r="AA157" s="125" t="s">
        <v>56</v>
      </c>
      <c r="AB157" s="132">
        <f>((O156*O157)+(P156*P157)+(Q156*Q157)+(R156*R157)+(S156*S157)+(T156*T157)+(U156*U157)+(V156*V157)+(W156*W157)+(X156*X157))/SUM(O156:X156)</f>
        <v>0.504973313925279</v>
      </c>
      <c r="AC157" s="125" t="s">
        <v>56</v>
      </c>
      <c r="AD157" s="125" t="s">
        <v>56</v>
      </c>
      <c r="AE157" s="125" t="s">
        <v>56</v>
      </c>
      <c r="AF157" s="125" t="s">
        <v>56</v>
      </c>
      <c r="AG157" s="125" t="s">
        <v>56</v>
      </c>
      <c r="AH157" s="125" t="s">
        <v>56</v>
      </c>
      <c r="AI157" s="125" t="s">
        <v>56</v>
      </c>
      <c r="AJ157" s="125" t="s">
        <v>56</v>
      </c>
      <c r="AK157" s="125" t="s">
        <v>56</v>
      </c>
      <c r="AL157" s="125" t="s">
        <v>56</v>
      </c>
      <c r="AM157" s="125" t="s">
        <v>56</v>
      </c>
      <c r="AN157" s="125" t="s">
        <v>56</v>
      </c>
      <c r="AO157" s="125" t="s">
        <v>56</v>
      </c>
    </row>
    <row r="158" spans="1:41" x14ac:dyDescent="0.35">
      <c r="A158" s="172" t="s">
        <v>29</v>
      </c>
      <c r="B158" s="195">
        <v>3855</v>
      </c>
      <c r="C158" s="195">
        <v>3390</v>
      </c>
      <c r="D158" s="174">
        <v>3339</v>
      </c>
      <c r="E158" s="174">
        <v>3347</v>
      </c>
      <c r="F158" s="174">
        <v>3755</v>
      </c>
      <c r="G158" s="174">
        <v>3137</v>
      </c>
      <c r="H158" s="174">
        <v>2485</v>
      </c>
      <c r="I158" s="174">
        <v>2432</v>
      </c>
      <c r="J158" s="174">
        <v>3075</v>
      </c>
      <c r="K158" s="174">
        <v>3680</v>
      </c>
      <c r="L158" s="174">
        <v>3711</v>
      </c>
      <c r="M158" s="174">
        <v>3345</v>
      </c>
      <c r="N158" s="174">
        <f t="shared" si="65"/>
        <v>3295.9166666666665</v>
      </c>
      <c r="O158" s="174">
        <v>3165</v>
      </c>
      <c r="P158" s="174">
        <v>2613</v>
      </c>
      <c r="Q158" s="174">
        <v>2814</v>
      </c>
      <c r="R158" s="174">
        <v>2929</v>
      </c>
      <c r="S158" s="174">
        <v>2706</v>
      </c>
      <c r="T158" s="174">
        <v>2410</v>
      </c>
      <c r="U158" s="174">
        <v>2980</v>
      </c>
      <c r="V158" s="174">
        <v>3468</v>
      </c>
      <c r="W158" s="174">
        <v>3635</v>
      </c>
      <c r="X158" s="174">
        <v>3389</v>
      </c>
      <c r="Y158" s="152">
        <v>0</v>
      </c>
      <c r="Z158" s="152">
        <v>0</v>
      </c>
      <c r="AA158" s="152">
        <v>0</v>
      </c>
      <c r="AB158" s="176">
        <f>SUM(O158:X158)/10</f>
        <v>3010.9</v>
      </c>
      <c r="AC158" s="132">
        <f>(O158-D158)/D158</f>
        <v>-5.2111410601976639E-2</v>
      </c>
      <c r="AD158" s="132">
        <f t="shared" si="67"/>
        <v>-0.219300866447565</v>
      </c>
      <c r="AE158" s="132">
        <f t="shared" si="68"/>
        <v>-0.25059920106524636</v>
      </c>
      <c r="AF158" s="132">
        <f t="shared" si="69"/>
        <v>-6.6305387312719163E-2</v>
      </c>
      <c r="AG158" s="132">
        <f t="shared" si="70"/>
        <v>8.893360160965795E-2</v>
      </c>
      <c r="AH158" s="126">
        <f t="shared" si="71"/>
        <v>-9.0460526315789477E-3</v>
      </c>
      <c r="AI158" s="132">
        <f t="shared" si="72"/>
        <v>-3.0894308943089432E-2</v>
      </c>
      <c r="AJ158" s="132">
        <f t="shared" si="73"/>
        <v>-5.7608695652173914E-2</v>
      </c>
      <c r="AK158" s="132">
        <f t="shared" ref="AK158" si="76">(W158-L158)/L158</f>
        <v>-2.0479655079493397E-2</v>
      </c>
      <c r="AL158" s="132">
        <f t="shared" ref="AL158" si="77">(X158-M158)/M158</f>
        <v>1.3153961136023917E-2</v>
      </c>
      <c r="AM158" s="125" t="s">
        <v>56</v>
      </c>
      <c r="AN158" s="125" t="s">
        <v>56</v>
      </c>
      <c r="AO158" s="125" t="s">
        <v>56</v>
      </c>
    </row>
    <row r="159" spans="1:41" x14ac:dyDescent="0.35">
      <c r="A159" s="172" t="s">
        <v>42</v>
      </c>
      <c r="B159" s="196">
        <v>1.8158236057068742E-3</v>
      </c>
      <c r="C159" s="196">
        <v>2.6548672566371681E-3</v>
      </c>
      <c r="D159" s="126">
        <v>8.9847259658580418E-4</v>
      </c>
      <c r="E159" s="126">
        <v>1.1951000896325067E-3</v>
      </c>
      <c r="F159" s="126">
        <v>1.5978695073235686E-3</v>
      </c>
      <c r="G159" s="126">
        <v>1.5938795027095952E-3</v>
      </c>
      <c r="H159" s="126">
        <v>2.012072434607646E-3</v>
      </c>
      <c r="I159" s="126">
        <v>2.4671052631578946E-3</v>
      </c>
      <c r="J159" s="126">
        <v>3.5772357723577236E-3</v>
      </c>
      <c r="K159" s="126">
        <v>2.717391304347826E-3</v>
      </c>
      <c r="L159" s="126">
        <v>2.1557531662624628E-3</v>
      </c>
      <c r="M159" s="126">
        <v>2.391629297458894E-3</v>
      </c>
      <c r="N159" s="126">
        <f>((B158*B159)+(C158*C159)+(D158*D159)+(E158*E159)+(F158*F159)+(G158*G159)+(H158*H159)+(I158*I159)+(J158*J159)+(K158*K159)+(L158*L159)+(M158*M159))/SUM(B158:M158)</f>
        <v>2.0732724836287327E-3</v>
      </c>
      <c r="O159" s="132">
        <v>0.14597156398104266</v>
      </c>
      <c r="P159" s="132">
        <v>0.4925373134328358</v>
      </c>
      <c r="Q159" s="132">
        <v>0.45593461265103058</v>
      </c>
      <c r="R159" s="132">
        <v>0.40969614202799592</v>
      </c>
      <c r="S159" s="132">
        <v>0.3736141906873614</v>
      </c>
      <c r="T159" s="132">
        <v>0.35892116182572614</v>
      </c>
      <c r="U159" s="132">
        <v>0.36174496644295301</v>
      </c>
      <c r="V159" s="132">
        <v>0.35813148788927335</v>
      </c>
      <c r="W159" s="132">
        <v>0.37936726272352134</v>
      </c>
      <c r="X159" s="132">
        <v>0.39952788433166125</v>
      </c>
      <c r="Y159" s="125" t="s">
        <v>56</v>
      </c>
      <c r="Z159" s="125" t="s">
        <v>56</v>
      </c>
      <c r="AA159" s="125" t="s">
        <v>56</v>
      </c>
      <c r="AB159" s="132">
        <f>((O158*O159)+(P158*P159)+(Q158*Q159)+(R158*R159)+(S158*S159)+(T158*T159)+(U158*U159)+(V158*V159)+(W158*W159)+(X158*X159))/SUM(O158:X158)</f>
        <v>0.37068650569597128</v>
      </c>
      <c r="AC159" s="125" t="s">
        <v>56</v>
      </c>
      <c r="AD159" s="125" t="s">
        <v>56</v>
      </c>
      <c r="AE159" s="125" t="s">
        <v>56</v>
      </c>
      <c r="AF159" s="125" t="s">
        <v>56</v>
      </c>
      <c r="AG159" s="125" t="s">
        <v>56</v>
      </c>
      <c r="AH159" s="125" t="s">
        <v>56</v>
      </c>
      <c r="AI159" s="125" t="s">
        <v>56</v>
      </c>
      <c r="AJ159" s="125" t="s">
        <v>56</v>
      </c>
      <c r="AK159" s="125" t="s">
        <v>56</v>
      </c>
      <c r="AL159" s="125" t="s">
        <v>56</v>
      </c>
      <c r="AM159" s="125" t="s">
        <v>56</v>
      </c>
      <c r="AN159" s="125" t="s">
        <v>56</v>
      </c>
      <c r="AO159" s="125" t="s">
        <v>56</v>
      </c>
    </row>
    <row r="160" spans="1:41" x14ac:dyDescent="0.35">
      <c r="A160" s="249" t="s">
        <v>31</v>
      </c>
      <c r="B160" s="262">
        <v>46909</v>
      </c>
      <c r="C160" s="262">
        <v>41541</v>
      </c>
      <c r="D160" s="251">
        <v>45700</v>
      </c>
      <c r="E160" s="251">
        <v>41378</v>
      </c>
      <c r="F160" s="251">
        <v>44444</v>
      </c>
      <c r="G160" s="251">
        <v>40613</v>
      </c>
      <c r="H160" s="251">
        <v>41832</v>
      </c>
      <c r="I160" s="251">
        <v>42414</v>
      </c>
      <c r="J160" s="251">
        <v>41562</v>
      </c>
      <c r="K160" s="251">
        <v>53795</v>
      </c>
      <c r="L160" s="251">
        <v>56240</v>
      </c>
      <c r="M160" s="251">
        <v>41114</v>
      </c>
      <c r="N160" s="251">
        <f t="shared" si="65"/>
        <v>44795.166666666664</v>
      </c>
      <c r="O160" s="251">
        <v>30970</v>
      </c>
      <c r="P160" s="251">
        <v>19126</v>
      </c>
      <c r="Q160" s="251">
        <v>22898</v>
      </c>
      <c r="R160" s="251">
        <v>29088</v>
      </c>
      <c r="S160" s="251">
        <v>31567</v>
      </c>
      <c r="T160" s="251">
        <v>31849</v>
      </c>
      <c r="U160" s="251">
        <v>35352</v>
      </c>
      <c r="V160" s="251">
        <v>65171</v>
      </c>
      <c r="W160" s="251">
        <v>55027</v>
      </c>
      <c r="X160" s="251">
        <v>37439</v>
      </c>
      <c r="Y160" s="245">
        <v>0</v>
      </c>
      <c r="Z160" s="245">
        <v>0</v>
      </c>
      <c r="AA160" s="245">
        <v>0</v>
      </c>
      <c r="AB160" s="252">
        <f>SUM(O160:X160)/10</f>
        <v>35848.699999999997</v>
      </c>
      <c r="AC160" s="179">
        <f>(O160-D160)/D160</f>
        <v>-0.32231947483588619</v>
      </c>
      <c r="AD160" s="179">
        <f t="shared" si="67"/>
        <v>-0.53777369616704529</v>
      </c>
      <c r="AE160" s="179">
        <f t="shared" si="68"/>
        <v>-0.48478984789847901</v>
      </c>
      <c r="AF160" s="179">
        <f t="shared" si="69"/>
        <v>-0.28377613079555808</v>
      </c>
      <c r="AG160" s="179">
        <f t="shared" si="70"/>
        <v>-0.2453863071332951</v>
      </c>
      <c r="AH160" s="179">
        <f t="shared" si="71"/>
        <v>-0.24909228085066251</v>
      </c>
      <c r="AI160" s="179">
        <f t="shared" si="72"/>
        <v>-0.1494153313122564</v>
      </c>
      <c r="AJ160" s="179">
        <f t="shared" si="73"/>
        <v>0.21146946742262293</v>
      </c>
      <c r="AK160" s="179">
        <f t="shared" ref="AK160" si="78">(W160-L160)/L160</f>
        <v>-2.1568278805120911E-2</v>
      </c>
      <c r="AL160" s="179">
        <f t="shared" ref="AL160" si="79">(X160-M160)/M160</f>
        <v>-8.9385610740866858E-2</v>
      </c>
      <c r="AM160" s="273" t="s">
        <v>56</v>
      </c>
      <c r="AN160" s="273" t="s">
        <v>56</v>
      </c>
      <c r="AO160" s="273" t="s">
        <v>56</v>
      </c>
    </row>
    <row r="161" spans="1:41" ht="17.25" customHeight="1" x14ac:dyDescent="0.35">
      <c r="A161" s="59" t="s">
        <v>32</v>
      </c>
      <c r="B161" s="59"/>
      <c r="C161" s="59"/>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row>
    <row r="162" spans="1:41" ht="12" customHeight="1" x14ac:dyDescent="0.35">
      <c r="A162" s="89" t="s">
        <v>38</v>
      </c>
      <c r="B162" s="89"/>
      <c r="C162" s="89"/>
      <c r="D162" s="30"/>
      <c r="E162" s="30"/>
      <c r="F162" s="30"/>
      <c r="G162" s="30"/>
      <c r="H162" s="30"/>
      <c r="I162" s="30"/>
      <c r="J162" s="30"/>
      <c r="K162" s="30"/>
      <c r="L162" s="30"/>
      <c r="M162" s="30"/>
      <c r="N162" s="64"/>
      <c r="O162" s="30"/>
      <c r="P162" s="30"/>
      <c r="Q162" s="30"/>
      <c r="R162" s="30"/>
      <c r="S162" s="30"/>
      <c r="T162" s="30"/>
      <c r="U162" s="30"/>
      <c r="V162" s="30"/>
      <c r="W162" s="30"/>
      <c r="X162" s="30"/>
      <c r="Y162" s="30"/>
      <c r="Z162" s="30"/>
      <c r="AA162" s="30"/>
      <c r="AB162" s="30"/>
      <c r="AC162" s="30"/>
      <c r="AD162" s="30"/>
      <c r="AE162" s="64"/>
      <c r="AF162" s="170"/>
      <c r="AG162" s="170"/>
      <c r="AH162" s="170"/>
      <c r="AI162" s="170"/>
      <c r="AJ162" s="170"/>
      <c r="AK162" s="170"/>
      <c r="AL162" s="170"/>
      <c r="AM162" s="170"/>
      <c r="AN162" s="170"/>
      <c r="AO162" s="170"/>
    </row>
    <row r="163" spans="1:41" ht="12" customHeight="1" x14ac:dyDescent="0.35">
      <c r="A163" s="89" t="s">
        <v>33</v>
      </c>
      <c r="B163" s="89"/>
      <c r="C163" s="89"/>
      <c r="D163" s="30"/>
      <c r="E163" s="30"/>
      <c r="F163" s="30"/>
      <c r="G163" s="30"/>
      <c r="H163" s="30"/>
      <c r="I163" s="30"/>
      <c r="J163" s="30"/>
      <c r="K163" s="30"/>
      <c r="L163" s="30"/>
      <c r="M163" s="30"/>
      <c r="N163" s="64"/>
      <c r="O163" s="30"/>
      <c r="P163" s="30"/>
      <c r="Q163" s="30"/>
      <c r="R163" s="30"/>
      <c r="S163" s="30"/>
      <c r="T163" s="30"/>
      <c r="U163" s="30"/>
      <c r="V163" s="30"/>
      <c r="W163" s="30"/>
      <c r="X163" s="30"/>
      <c r="Y163" s="30"/>
      <c r="Z163" s="30"/>
      <c r="AA163" s="30"/>
      <c r="AB163" s="30"/>
      <c r="AC163" s="30"/>
      <c r="AD163" s="30"/>
      <c r="AE163" s="64"/>
      <c r="AF163" s="170"/>
      <c r="AG163" s="170"/>
      <c r="AH163" s="170"/>
      <c r="AI163" s="170"/>
      <c r="AJ163" s="170"/>
      <c r="AK163" s="170"/>
      <c r="AL163" s="170"/>
      <c r="AM163" s="170"/>
      <c r="AN163" s="170"/>
      <c r="AO163" s="170"/>
    </row>
    <row r="164" spans="1:41" ht="12" customHeight="1" x14ac:dyDescent="0.35">
      <c r="A164" s="104" t="s">
        <v>43</v>
      </c>
      <c r="B164" s="89"/>
      <c r="C164" s="89"/>
      <c r="D164" s="30"/>
      <c r="E164" s="30"/>
      <c r="F164" s="30"/>
      <c r="G164" s="30"/>
      <c r="H164" s="30"/>
      <c r="I164" s="30"/>
      <c r="J164" s="30"/>
      <c r="K164" s="30"/>
      <c r="L164" s="30"/>
      <c r="M164" s="30"/>
      <c r="N164" s="64"/>
      <c r="O164" s="30"/>
      <c r="P164" s="30"/>
      <c r="Q164" s="30"/>
      <c r="R164" s="30"/>
      <c r="S164" s="30"/>
      <c r="T164" s="30"/>
      <c r="U164" s="30"/>
      <c r="V164" s="30"/>
      <c r="W164" s="30"/>
      <c r="X164" s="30"/>
      <c r="Y164" s="30"/>
      <c r="Z164" s="30"/>
      <c r="AA164" s="30"/>
      <c r="AB164" s="30"/>
      <c r="AC164" s="30"/>
      <c r="AD164" s="30"/>
      <c r="AE164" s="64"/>
      <c r="AF164" s="170"/>
      <c r="AG164" s="170"/>
      <c r="AH164" s="170"/>
      <c r="AI164" s="170"/>
      <c r="AJ164" s="170"/>
      <c r="AK164" s="170"/>
      <c r="AL164" s="170"/>
      <c r="AM164" s="170"/>
      <c r="AN164" s="170"/>
      <c r="AO164" s="170"/>
    </row>
    <row r="165" spans="1:41" ht="12" customHeight="1" x14ac:dyDescent="0.35">
      <c r="A165" s="180" t="s">
        <v>75</v>
      </c>
      <c r="B165" s="89"/>
      <c r="C165" s="89"/>
      <c r="D165" s="30"/>
      <c r="E165" s="30"/>
      <c r="F165" s="30"/>
      <c r="G165" s="30"/>
      <c r="H165" s="30"/>
      <c r="I165" s="30"/>
      <c r="J165" s="30"/>
      <c r="K165" s="30"/>
      <c r="L165" s="30"/>
      <c r="M165" s="30"/>
      <c r="N165" s="64"/>
      <c r="O165" s="30"/>
      <c r="P165" s="30"/>
      <c r="Q165" s="30"/>
      <c r="R165" s="30"/>
      <c r="S165" s="30"/>
      <c r="T165" s="30"/>
      <c r="U165" s="30"/>
      <c r="V165" s="30"/>
      <c r="W165" s="30"/>
      <c r="X165" s="30"/>
      <c r="Y165" s="30"/>
      <c r="Z165" s="30"/>
      <c r="AA165" s="30"/>
      <c r="AB165" s="30"/>
      <c r="AC165" s="30"/>
      <c r="AD165" s="30"/>
      <c r="AE165" s="64"/>
      <c r="AF165" s="170"/>
      <c r="AG165" s="170"/>
      <c r="AH165" s="170"/>
      <c r="AI165" s="170"/>
      <c r="AJ165" s="170"/>
      <c r="AK165" s="170"/>
      <c r="AL165" s="170"/>
      <c r="AM165" s="170"/>
      <c r="AN165" s="170"/>
      <c r="AO165" s="170"/>
    </row>
    <row r="166" spans="1:41" ht="12" customHeight="1" x14ac:dyDescent="0.35">
      <c r="A166" s="104" t="s">
        <v>51</v>
      </c>
      <c r="B166" s="89"/>
      <c r="C166" s="89"/>
      <c r="D166" s="30"/>
      <c r="E166" s="30"/>
      <c r="F166" s="30"/>
      <c r="G166" s="30"/>
      <c r="H166" s="30"/>
      <c r="I166" s="30"/>
      <c r="J166" s="30"/>
      <c r="K166" s="30"/>
      <c r="L166" s="30"/>
      <c r="M166" s="30"/>
      <c r="N166" s="64"/>
      <c r="O166" s="30"/>
      <c r="P166" s="30"/>
      <c r="Q166" s="30"/>
      <c r="R166" s="30"/>
      <c r="S166" s="30"/>
      <c r="T166" s="30"/>
      <c r="U166" s="30"/>
      <c r="V166" s="30"/>
      <c r="W166" s="30"/>
      <c r="X166" s="30"/>
      <c r="Y166" s="30"/>
      <c r="Z166" s="30"/>
      <c r="AA166" s="30"/>
      <c r="AB166" s="30"/>
      <c r="AC166" s="30"/>
      <c r="AD166" s="30"/>
      <c r="AE166" s="64"/>
      <c r="AF166" s="170"/>
      <c r="AG166" s="170"/>
      <c r="AH166" s="170"/>
      <c r="AI166" s="170"/>
      <c r="AJ166" s="170"/>
      <c r="AK166" s="170"/>
      <c r="AL166" s="170"/>
      <c r="AM166" s="170"/>
      <c r="AN166" s="170"/>
      <c r="AO166" s="170"/>
    </row>
    <row r="167" spans="1:41" ht="12" customHeight="1" x14ac:dyDescent="0.35">
      <c r="A167" s="285" t="s">
        <v>136</v>
      </c>
      <c r="B167" s="285"/>
      <c r="C167" s="285"/>
      <c r="D167" s="285"/>
      <c r="E167" s="181"/>
      <c r="F167" s="181"/>
      <c r="G167" s="181"/>
      <c r="H167" s="182"/>
      <c r="I167" s="182"/>
      <c r="J167" s="182"/>
      <c r="K167" s="182"/>
      <c r="L167" s="182"/>
      <c r="M167" s="182"/>
      <c r="N167" s="63"/>
      <c r="O167" s="182"/>
      <c r="P167" s="182"/>
      <c r="Q167" s="182"/>
      <c r="R167" s="182"/>
      <c r="S167" s="182"/>
      <c r="T167" s="182"/>
      <c r="U167" s="182"/>
      <c r="V167" s="182"/>
      <c r="W167" s="182"/>
      <c r="X167" s="182"/>
      <c r="Y167" s="182"/>
      <c r="Z167" s="182"/>
      <c r="AA167" s="182"/>
      <c r="AB167" s="182"/>
      <c r="AC167" s="182"/>
      <c r="AD167" s="182"/>
      <c r="AE167" s="64"/>
      <c r="AF167" s="183"/>
      <c r="AG167" s="183"/>
      <c r="AH167" s="183"/>
      <c r="AI167" s="183"/>
      <c r="AJ167" s="183"/>
      <c r="AK167" s="183"/>
      <c r="AL167" s="183"/>
      <c r="AM167" s="183"/>
      <c r="AN167" s="183"/>
      <c r="AO167" s="183"/>
    </row>
    <row r="168" spans="1:41" ht="12" customHeight="1" x14ac:dyDescent="0.35">
      <c r="A168" s="180" t="s">
        <v>57</v>
      </c>
      <c r="B168" s="89"/>
      <c r="C168" s="89"/>
      <c r="D168" s="30"/>
      <c r="E168" s="30"/>
      <c r="F168" s="30"/>
      <c r="G168" s="30"/>
      <c r="H168" s="30"/>
      <c r="I168" s="30"/>
      <c r="J168" s="30"/>
      <c r="K168" s="30"/>
      <c r="L168" s="30"/>
      <c r="M168" s="30"/>
      <c r="N168" s="64"/>
      <c r="O168" s="30"/>
      <c r="P168" s="30"/>
      <c r="Q168" s="30"/>
      <c r="R168" s="30"/>
      <c r="S168" s="30"/>
      <c r="T168" s="30"/>
      <c r="U168" s="30"/>
      <c r="V168" s="30"/>
      <c r="W168" s="30"/>
      <c r="X168" s="30"/>
      <c r="Y168" s="30"/>
      <c r="Z168" s="30"/>
      <c r="AA168" s="30"/>
      <c r="AB168" s="30"/>
      <c r="AC168" s="30"/>
      <c r="AD168" s="30"/>
      <c r="AE168" s="64"/>
      <c r="AF168" s="170"/>
      <c r="AG168" s="170"/>
      <c r="AH168" s="170"/>
      <c r="AI168" s="170"/>
      <c r="AJ168" s="170"/>
      <c r="AK168" s="170"/>
      <c r="AL168" s="170"/>
      <c r="AM168" s="170"/>
      <c r="AN168" s="170"/>
      <c r="AO168" s="170"/>
    </row>
    <row r="169" spans="1:41" ht="12" customHeight="1" x14ac:dyDescent="0.35">
      <c r="A169" s="89" t="s">
        <v>242</v>
      </c>
      <c r="B169" s="89"/>
      <c r="C169" s="89"/>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41"/>
      <c r="AL169" s="41"/>
      <c r="AM169" s="41"/>
      <c r="AN169" s="41"/>
      <c r="AO169" s="41"/>
    </row>
    <row r="170" spans="1:41" ht="12" customHeight="1" x14ac:dyDescent="0.35">
      <c r="A170" s="180" t="s">
        <v>55</v>
      </c>
      <c r="B170" s="89"/>
      <c r="C170" s="89"/>
      <c r="D170" s="30"/>
      <c r="E170" s="30"/>
      <c r="F170" s="30"/>
      <c r="G170" s="30"/>
      <c r="H170" s="30"/>
      <c r="I170" s="30"/>
      <c r="J170" s="30"/>
      <c r="K170" s="30"/>
      <c r="L170" s="30"/>
      <c r="M170" s="30"/>
      <c r="N170" s="64"/>
      <c r="O170" s="30"/>
      <c r="P170" s="30"/>
      <c r="Q170" s="30"/>
      <c r="R170" s="30"/>
      <c r="S170" s="30"/>
      <c r="T170" s="30"/>
      <c r="U170" s="30"/>
      <c r="V170" s="30"/>
      <c r="W170" s="30"/>
      <c r="X170" s="30"/>
      <c r="Y170" s="30"/>
      <c r="Z170" s="30"/>
      <c r="AA170" s="30"/>
      <c r="AB170" s="30"/>
      <c r="AC170" s="30"/>
      <c r="AD170" s="30"/>
      <c r="AE170" s="64"/>
      <c r="AF170" s="170"/>
      <c r="AG170" s="170"/>
      <c r="AH170" s="170"/>
      <c r="AI170" s="170"/>
      <c r="AJ170" s="170"/>
      <c r="AK170" s="170"/>
      <c r="AL170" s="170"/>
      <c r="AM170" s="170"/>
      <c r="AN170" s="170"/>
      <c r="AO170" s="170"/>
    </row>
    <row r="171" spans="1:41" ht="12" customHeight="1" x14ac:dyDescent="0.35">
      <c r="A171" s="89" t="s">
        <v>243</v>
      </c>
      <c r="B171" s="89"/>
      <c r="C171" s="89"/>
      <c r="D171" s="30"/>
      <c r="E171" s="30"/>
      <c r="F171" s="30"/>
      <c r="G171" s="30"/>
      <c r="H171" s="30"/>
      <c r="I171" s="30"/>
      <c r="J171" s="30"/>
      <c r="K171" s="30"/>
      <c r="L171" s="30"/>
      <c r="M171" s="30"/>
      <c r="N171" s="63"/>
      <c r="O171" s="30"/>
      <c r="P171" s="30"/>
      <c r="Q171" s="30"/>
      <c r="R171" s="30"/>
      <c r="S171" s="30"/>
      <c r="T171" s="30"/>
      <c r="U171" s="30"/>
      <c r="V171" s="30"/>
      <c r="W171" s="30"/>
      <c r="X171" s="30"/>
      <c r="Y171" s="30"/>
      <c r="Z171" s="30"/>
      <c r="AA171" s="30"/>
      <c r="AB171" s="30"/>
      <c r="AC171" s="30"/>
      <c r="AD171" s="30"/>
      <c r="AE171" s="64"/>
      <c r="AF171" s="31"/>
      <c r="AG171" s="31"/>
      <c r="AH171" s="31"/>
      <c r="AI171" s="31"/>
      <c r="AJ171" s="31"/>
      <c r="AK171" s="31"/>
      <c r="AL171" s="31"/>
      <c r="AM171" s="31"/>
      <c r="AN171" s="31"/>
      <c r="AO171" s="31"/>
    </row>
    <row r="172" spans="1:41" ht="12" customHeight="1" x14ac:dyDescent="0.35">
      <c r="A172" s="59" t="s">
        <v>35</v>
      </c>
      <c r="B172" s="89"/>
      <c r="C172" s="89"/>
      <c r="D172" s="30"/>
      <c r="E172" s="30"/>
      <c r="F172" s="30"/>
      <c r="G172" s="30"/>
      <c r="H172" s="30"/>
      <c r="I172" s="30"/>
      <c r="J172" s="30"/>
      <c r="K172" s="30"/>
      <c r="L172" s="30"/>
      <c r="M172" s="30"/>
      <c r="N172" s="63"/>
      <c r="O172" s="30"/>
      <c r="P172" s="30"/>
      <c r="Q172" s="30"/>
      <c r="R172" s="30"/>
      <c r="S172" s="30"/>
      <c r="T172" s="30"/>
      <c r="U172" s="30"/>
      <c r="V172" s="30"/>
      <c r="W172" s="30"/>
      <c r="X172" s="30"/>
      <c r="Y172" s="30"/>
      <c r="Z172" s="30"/>
      <c r="AA172" s="30"/>
      <c r="AB172" s="30"/>
      <c r="AC172" s="30"/>
      <c r="AD172" s="30"/>
      <c r="AE172" s="64"/>
      <c r="AF172" s="31"/>
      <c r="AG172" s="31"/>
      <c r="AH172" s="31"/>
      <c r="AI172" s="31"/>
      <c r="AJ172" s="31"/>
      <c r="AK172" s="31"/>
      <c r="AL172" s="31"/>
      <c r="AM172" s="31"/>
      <c r="AN172" s="31"/>
      <c r="AO172" s="31"/>
    </row>
    <row r="173" spans="1:41" ht="30" customHeight="1" x14ac:dyDescent="0.35">
      <c r="A173" s="66" t="s">
        <v>244</v>
      </c>
      <c r="B173" s="89"/>
      <c r="C173" s="89"/>
      <c r="D173" s="30"/>
      <c r="E173" s="30"/>
      <c r="F173" s="30"/>
      <c r="G173" s="30"/>
      <c r="H173" s="30"/>
      <c r="I173" s="30"/>
      <c r="J173" s="30"/>
      <c r="K173" s="30"/>
      <c r="L173" s="30"/>
      <c r="M173" s="30"/>
      <c r="N173" s="63"/>
      <c r="O173" s="30"/>
      <c r="P173" s="30"/>
      <c r="Q173" s="30"/>
      <c r="R173" s="30"/>
      <c r="S173" s="30"/>
      <c r="T173" s="30"/>
      <c r="U173" s="30"/>
      <c r="V173" s="30"/>
      <c r="W173" s="30"/>
      <c r="X173" s="30"/>
      <c r="Y173" s="30"/>
      <c r="Z173" s="30"/>
      <c r="AA173" s="30"/>
      <c r="AB173" s="30"/>
      <c r="AC173" s="30"/>
      <c r="AD173" s="30"/>
      <c r="AE173" s="64"/>
      <c r="AF173" s="31"/>
      <c r="AG173" s="31"/>
      <c r="AH173" s="31"/>
      <c r="AI173" s="31"/>
      <c r="AJ173" s="31"/>
      <c r="AK173" s="31"/>
      <c r="AL173" s="31"/>
      <c r="AM173" s="31"/>
      <c r="AN173" s="31"/>
      <c r="AO173" s="31"/>
    </row>
    <row r="174" spans="1:41" ht="20.25" customHeight="1" x14ac:dyDescent="0.35">
      <c r="A174" s="186" t="s">
        <v>239</v>
      </c>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171"/>
      <c r="AN174" s="171"/>
      <c r="AO174" s="171"/>
    </row>
    <row r="175" spans="1:41" x14ac:dyDescent="0.35">
      <c r="A175" s="187"/>
      <c r="B175" s="291" t="s">
        <v>53</v>
      </c>
      <c r="C175" s="291"/>
      <c r="D175" s="291"/>
      <c r="E175" s="291"/>
      <c r="F175" s="291"/>
      <c r="G175" s="291"/>
      <c r="H175" s="291"/>
      <c r="I175" s="291"/>
      <c r="J175" s="291"/>
      <c r="K175" s="291"/>
      <c r="L175" s="291"/>
      <c r="M175" s="291"/>
      <c r="N175" s="292"/>
      <c r="O175" s="293" t="s">
        <v>54</v>
      </c>
      <c r="P175" s="291"/>
      <c r="Q175" s="291"/>
      <c r="R175" s="291"/>
      <c r="S175" s="291"/>
      <c r="T175" s="291"/>
      <c r="U175" s="291"/>
      <c r="V175" s="291"/>
      <c r="W175" s="291"/>
      <c r="X175" s="291"/>
      <c r="Y175" s="291"/>
      <c r="Z175" s="291"/>
      <c r="AA175" s="291"/>
      <c r="AB175" s="292"/>
      <c r="AC175" s="293" t="s">
        <v>60</v>
      </c>
      <c r="AD175" s="291"/>
      <c r="AE175" s="291"/>
      <c r="AF175" s="291"/>
      <c r="AG175" s="291"/>
      <c r="AH175" s="291"/>
      <c r="AI175" s="291"/>
      <c r="AJ175" s="291"/>
      <c r="AK175" s="291"/>
      <c r="AL175" s="291"/>
      <c r="AM175" s="291"/>
      <c r="AN175" s="291"/>
      <c r="AO175" s="292"/>
    </row>
    <row r="176" spans="1:41" ht="44.15" customHeight="1" x14ac:dyDescent="0.35">
      <c r="A176" s="147" t="s">
        <v>28</v>
      </c>
      <c r="B176" s="55" t="s">
        <v>157</v>
      </c>
      <c r="C176" s="55" t="s">
        <v>158</v>
      </c>
      <c r="D176" s="55" t="s">
        <v>159</v>
      </c>
      <c r="E176" s="55" t="s">
        <v>160</v>
      </c>
      <c r="F176" s="55" t="s">
        <v>161</v>
      </c>
      <c r="G176" s="55" t="s">
        <v>162</v>
      </c>
      <c r="H176" s="55" t="s">
        <v>163</v>
      </c>
      <c r="I176" s="55" t="s">
        <v>164</v>
      </c>
      <c r="J176" s="55" t="s">
        <v>165</v>
      </c>
      <c r="K176" s="55" t="s">
        <v>166</v>
      </c>
      <c r="L176" s="55" t="s">
        <v>167</v>
      </c>
      <c r="M176" s="55" t="s">
        <v>168</v>
      </c>
      <c r="N176" s="55" t="s">
        <v>153</v>
      </c>
      <c r="O176" s="55" t="s">
        <v>169</v>
      </c>
      <c r="P176" s="55" t="s">
        <v>170</v>
      </c>
      <c r="Q176" s="55" t="s">
        <v>171</v>
      </c>
      <c r="R176" s="55" t="s">
        <v>172</v>
      </c>
      <c r="S176" s="55" t="s">
        <v>173</v>
      </c>
      <c r="T176" s="55" t="s">
        <v>174</v>
      </c>
      <c r="U176" s="55" t="s">
        <v>175</v>
      </c>
      <c r="V176" s="55" t="s">
        <v>176</v>
      </c>
      <c r="W176" s="55" t="s">
        <v>177</v>
      </c>
      <c r="X176" s="55" t="s">
        <v>178</v>
      </c>
      <c r="Y176" s="55" t="s">
        <v>179</v>
      </c>
      <c r="Z176" s="55" t="s">
        <v>180</v>
      </c>
      <c r="AA176" s="55" t="s">
        <v>181</v>
      </c>
      <c r="AB176" s="55" t="s">
        <v>155</v>
      </c>
      <c r="AC176" s="55" t="s">
        <v>61</v>
      </c>
      <c r="AD176" s="55" t="s">
        <v>62</v>
      </c>
      <c r="AE176" s="55" t="s">
        <v>63</v>
      </c>
      <c r="AF176" s="55" t="s">
        <v>64</v>
      </c>
      <c r="AG176" s="55" t="s">
        <v>65</v>
      </c>
      <c r="AH176" s="55" t="s">
        <v>66</v>
      </c>
      <c r="AI176" s="55" t="s">
        <v>67</v>
      </c>
      <c r="AJ176" s="55" t="s">
        <v>68</v>
      </c>
      <c r="AK176" s="55" t="s">
        <v>69</v>
      </c>
      <c r="AL176" s="55" t="s">
        <v>70</v>
      </c>
      <c r="AM176" s="55" t="s">
        <v>71</v>
      </c>
      <c r="AN176" s="55" t="s">
        <v>72</v>
      </c>
      <c r="AO176" s="55" t="s">
        <v>73</v>
      </c>
    </row>
    <row r="177" spans="1:41" x14ac:dyDescent="0.35">
      <c r="A177" s="172" t="s">
        <v>40</v>
      </c>
      <c r="B177" s="195">
        <v>1126189</v>
      </c>
      <c r="C177" s="195">
        <v>943594</v>
      </c>
      <c r="D177" s="174">
        <v>1055277</v>
      </c>
      <c r="E177" s="174">
        <v>1035659</v>
      </c>
      <c r="F177" s="174">
        <v>1083999</v>
      </c>
      <c r="G177" s="174">
        <v>1001042</v>
      </c>
      <c r="H177" s="174">
        <v>1050988</v>
      </c>
      <c r="I177" s="174">
        <v>989762</v>
      </c>
      <c r="J177" s="174">
        <v>996988</v>
      </c>
      <c r="K177" s="174">
        <v>1088116</v>
      </c>
      <c r="L177" s="174">
        <v>1017264</v>
      </c>
      <c r="M177" s="174">
        <v>960409</v>
      </c>
      <c r="N177" s="174">
        <f t="shared" ref="N177:N181" si="80">SUM(B177:M177)/12</f>
        <v>1029107.25</v>
      </c>
      <c r="O177" s="174">
        <v>1087426</v>
      </c>
      <c r="P177" s="174">
        <v>888768</v>
      </c>
      <c r="Q177" s="174">
        <v>955888</v>
      </c>
      <c r="R177" s="174">
        <v>1098722</v>
      </c>
      <c r="S177" s="174">
        <v>1128042</v>
      </c>
      <c r="T177" s="174">
        <v>1063264</v>
      </c>
      <c r="U177" s="174">
        <v>1139871</v>
      </c>
      <c r="V177" s="174">
        <v>1163590</v>
      </c>
      <c r="W177" s="174">
        <v>1135609</v>
      </c>
      <c r="X177" s="174">
        <v>1100698</v>
      </c>
      <c r="Y177" s="152">
        <v>0</v>
      </c>
      <c r="Z177" s="152">
        <v>0</v>
      </c>
      <c r="AA177" s="152">
        <v>0</v>
      </c>
      <c r="AB177" s="176">
        <f>SUM(O177:X177)/10</f>
        <v>1076187.8</v>
      </c>
      <c r="AC177" s="132">
        <f t="shared" ref="AC177" si="81">(O177-D177)/D177</f>
        <v>3.046498691812671E-2</v>
      </c>
      <c r="AD177" s="132">
        <f t="shared" ref="AD177:AD181" si="82">(P177-E177)/E177</f>
        <v>-0.14183336407060626</v>
      </c>
      <c r="AE177" s="132">
        <f t="shared" ref="AE177:AE181" si="83">(Q177-F177)/F177</f>
        <v>-0.11818368836133612</v>
      </c>
      <c r="AF177" s="132">
        <f t="shared" ref="AF177:AF181" si="84">(R177-G177)/G177</f>
        <v>9.7578323387030708E-2</v>
      </c>
      <c r="AG177" s="132">
        <f t="shared" ref="AG177:AG181" si="85">(S177-H177)/H177</f>
        <v>7.3315775251477658E-2</v>
      </c>
      <c r="AH177" s="132">
        <f t="shared" ref="AH177:AH181" si="86">(T177-I177)/I177</f>
        <v>7.4262297400789282E-2</v>
      </c>
      <c r="AI177" s="132">
        <f t="shared" ref="AI177:AI181" si="87">(U177-J177)/J177</f>
        <v>0.14331466376726701</v>
      </c>
      <c r="AJ177" s="132">
        <f t="shared" ref="AJ177:AJ181" si="88">(V177-K177)/K177</f>
        <v>6.9362090071279164E-2</v>
      </c>
      <c r="AK177" s="132">
        <f t="shared" ref="AK177" si="89">(W177-L177)/L177</f>
        <v>0.11633656553264443</v>
      </c>
      <c r="AL177" s="132">
        <f t="shared" ref="AL177" si="90">(X177-M177)/M177</f>
        <v>0.1460721421810916</v>
      </c>
      <c r="AM177" s="125" t="s">
        <v>56</v>
      </c>
      <c r="AN177" s="125" t="s">
        <v>56</v>
      </c>
      <c r="AO177" s="125" t="s">
        <v>56</v>
      </c>
    </row>
    <row r="178" spans="1:41" x14ac:dyDescent="0.35">
      <c r="A178" s="172" t="s">
        <v>41</v>
      </c>
      <c r="B178" s="196">
        <v>4.6173422045500357E-3</v>
      </c>
      <c r="C178" s="196">
        <v>5.2490795829562287E-3</v>
      </c>
      <c r="D178" s="126">
        <v>5.6534919267642522E-3</v>
      </c>
      <c r="E178" s="126">
        <v>6.5253138339936212E-3</v>
      </c>
      <c r="F178" s="126">
        <v>6.4381978212157019E-3</v>
      </c>
      <c r="G178" s="126">
        <v>6.710008171485312E-3</v>
      </c>
      <c r="H178" s="126">
        <v>7.2160671672749834E-3</v>
      </c>
      <c r="I178" s="126">
        <v>8.0433477947223671E-3</v>
      </c>
      <c r="J178" s="126">
        <v>8.4945856921046191E-3</v>
      </c>
      <c r="K178" s="126">
        <v>8.6038620882332405E-3</v>
      </c>
      <c r="L178" s="126">
        <v>9.2797936425549309E-3</v>
      </c>
      <c r="M178" s="154">
        <v>1.0011359743609232E-2</v>
      </c>
      <c r="N178" s="126">
        <f>((B177*B178)+(C177*C178)+(D177*D178)+(E177*E178)+(F177*F178)+(G177*G178)+(H177*H178)+(I177*I178)+(J177*J178)+(K177*K178)+(L177*L178)+(M177*M178))/SUM(B177:M177)</f>
        <v>7.2072177122452499E-3</v>
      </c>
      <c r="O178" s="154">
        <v>0.31857616058472027</v>
      </c>
      <c r="P178" s="154">
        <v>0.74231295456182045</v>
      </c>
      <c r="Q178" s="154">
        <v>0.69121068577071787</v>
      </c>
      <c r="R178" s="154">
        <v>0.64014373062521734</v>
      </c>
      <c r="S178" s="154">
        <v>0.60499786355472585</v>
      </c>
      <c r="T178" s="154">
        <v>0.59231291570108646</v>
      </c>
      <c r="U178" s="154">
        <v>0.6032568597674649</v>
      </c>
      <c r="V178" s="154">
        <v>0.58992342663653008</v>
      </c>
      <c r="W178" s="154">
        <v>0.61957152505836077</v>
      </c>
      <c r="X178" s="154">
        <v>0.64135030680531813</v>
      </c>
      <c r="Y178" s="125" t="s">
        <v>56</v>
      </c>
      <c r="Z178" s="125" t="s">
        <v>56</v>
      </c>
      <c r="AA178" s="125" t="s">
        <v>56</v>
      </c>
      <c r="AB178" s="132">
        <f>((O177*O178)+(P177*P178)+(Q177*Q178)+(R177*R178)+(S177*S178)+(T177*T178)+(U177*U178)+(V177*V178)+(W177*W178)+(X177*X178))/SUM(O177:X177)</f>
        <v>0.60083082153505174</v>
      </c>
      <c r="AC178" s="125" t="s">
        <v>56</v>
      </c>
      <c r="AD178" s="125" t="s">
        <v>56</v>
      </c>
      <c r="AE178" s="125" t="s">
        <v>56</v>
      </c>
      <c r="AF178" s="125" t="s">
        <v>56</v>
      </c>
      <c r="AG178" s="125" t="s">
        <v>56</v>
      </c>
      <c r="AH178" s="125" t="s">
        <v>56</v>
      </c>
      <c r="AI178" s="125" t="s">
        <v>56</v>
      </c>
      <c r="AJ178" s="125" t="s">
        <v>56</v>
      </c>
      <c r="AK178" s="125" t="s">
        <v>56</v>
      </c>
      <c r="AL178" s="125" t="s">
        <v>56</v>
      </c>
      <c r="AM178" s="125" t="s">
        <v>56</v>
      </c>
      <c r="AN178" s="125" t="s">
        <v>56</v>
      </c>
      <c r="AO178" s="125" t="s">
        <v>56</v>
      </c>
    </row>
    <row r="179" spans="1:41" x14ac:dyDescent="0.35">
      <c r="A179" s="172" t="s">
        <v>29</v>
      </c>
      <c r="B179" s="195">
        <v>48946</v>
      </c>
      <c r="C179" s="195">
        <v>39794</v>
      </c>
      <c r="D179" s="174">
        <v>41032</v>
      </c>
      <c r="E179" s="174">
        <v>42340</v>
      </c>
      <c r="F179" s="174">
        <v>44091</v>
      </c>
      <c r="G179" s="174">
        <v>39413</v>
      </c>
      <c r="H179" s="174">
        <v>39604</v>
      </c>
      <c r="I179" s="174">
        <v>37039</v>
      </c>
      <c r="J179" s="174">
        <v>40126</v>
      </c>
      <c r="K179" s="174">
        <v>43266</v>
      </c>
      <c r="L179" s="174">
        <v>39531</v>
      </c>
      <c r="M179" s="174">
        <v>34405</v>
      </c>
      <c r="N179" s="174">
        <f t="shared" si="80"/>
        <v>40798.916666666664</v>
      </c>
      <c r="O179" s="174">
        <v>41439</v>
      </c>
      <c r="P179" s="174">
        <v>45526</v>
      </c>
      <c r="Q179" s="174">
        <v>45214</v>
      </c>
      <c r="R179" s="174">
        <v>45216</v>
      </c>
      <c r="S179" s="174">
        <v>40727</v>
      </c>
      <c r="T179" s="174">
        <v>35120</v>
      </c>
      <c r="U179" s="174">
        <v>41033</v>
      </c>
      <c r="V179" s="174">
        <v>41977</v>
      </c>
      <c r="W179" s="174">
        <v>42847</v>
      </c>
      <c r="X179" s="174">
        <v>39158</v>
      </c>
      <c r="Y179" s="152">
        <v>0</v>
      </c>
      <c r="Z179" s="152">
        <v>0</v>
      </c>
      <c r="AA179" s="152">
        <v>0</v>
      </c>
      <c r="AB179" s="176">
        <f>SUM(O179:X179)/10</f>
        <v>41825.699999999997</v>
      </c>
      <c r="AC179" s="132">
        <f>(O179-D179)/D179</f>
        <v>9.9190875414310788E-3</v>
      </c>
      <c r="AD179" s="132">
        <f t="shared" si="82"/>
        <v>7.5247992442135092E-2</v>
      </c>
      <c r="AE179" s="132">
        <f t="shared" si="83"/>
        <v>2.5470050577215304E-2</v>
      </c>
      <c r="AF179" s="132">
        <f t="shared" si="84"/>
        <v>0.14723568365767639</v>
      </c>
      <c r="AG179" s="132">
        <f t="shared" si="85"/>
        <v>2.8355721644278357E-2</v>
      </c>
      <c r="AH179" s="132">
        <f t="shared" si="86"/>
        <v>-5.1810254056535006E-2</v>
      </c>
      <c r="AI179" s="132">
        <f t="shared" si="87"/>
        <v>2.2603798036186014E-2</v>
      </c>
      <c r="AJ179" s="132">
        <f t="shared" si="88"/>
        <v>-2.9792446724911017E-2</v>
      </c>
      <c r="AK179" s="132">
        <f t="shared" ref="AK179" si="91">(W179-L179)/L179</f>
        <v>8.3883534441324528E-2</v>
      </c>
      <c r="AL179" s="132">
        <f t="shared" ref="AL179" si="92">(X179-M179)/M179</f>
        <v>0.13814852492370294</v>
      </c>
      <c r="AM179" s="125" t="s">
        <v>56</v>
      </c>
      <c r="AN179" s="125" t="s">
        <v>56</v>
      </c>
      <c r="AO179" s="125" t="s">
        <v>56</v>
      </c>
    </row>
    <row r="180" spans="1:41" x14ac:dyDescent="0.35">
      <c r="A180" s="172" t="s">
        <v>42</v>
      </c>
      <c r="B180" s="196">
        <v>3.391492665386344E-3</v>
      </c>
      <c r="C180" s="196">
        <v>4.096094888676685E-3</v>
      </c>
      <c r="D180" s="126">
        <v>3.777539481380386E-3</v>
      </c>
      <c r="E180" s="126">
        <v>2.8105810108644308E-3</v>
      </c>
      <c r="F180" s="126">
        <v>3.1979315506565965E-3</v>
      </c>
      <c r="G180" s="126">
        <v>3.8312232004668509E-3</v>
      </c>
      <c r="H180" s="126">
        <v>3.0299969700030298E-3</v>
      </c>
      <c r="I180" s="126">
        <v>2.9968411674181268E-3</v>
      </c>
      <c r="J180" s="126">
        <v>4.2615760354882118E-3</v>
      </c>
      <c r="K180" s="126">
        <v>3.328248509222022E-3</v>
      </c>
      <c r="L180" s="126">
        <v>4.5786850825934077E-3</v>
      </c>
      <c r="M180" s="126">
        <v>4.4179625054497889E-3</v>
      </c>
      <c r="N180" s="126">
        <f>((B179*B180)+(C179*C180)+(D179*D180)+(E179*E180)+(F179*F180)+(G179*G180)+(H179*H180)+(I179*I180)+(J179*J180)+(K179*K180)+(L179*L180)+(M179*M180))/SUM(B179:M179)</f>
        <v>3.6234622242829161E-3</v>
      </c>
      <c r="O180" s="132">
        <v>0.20277998986462029</v>
      </c>
      <c r="P180" s="132">
        <v>0.48939067785441287</v>
      </c>
      <c r="Q180" s="132">
        <v>0.46501083735126286</v>
      </c>
      <c r="R180" s="132">
        <v>0.42168701344656756</v>
      </c>
      <c r="S180" s="132">
        <v>0.38961868048223536</v>
      </c>
      <c r="T180" s="132">
        <v>0.39410592255125287</v>
      </c>
      <c r="U180" s="132">
        <v>0.37945068603319282</v>
      </c>
      <c r="V180" s="132">
        <v>0.37144150368058698</v>
      </c>
      <c r="W180" s="132">
        <v>0.38798515648703524</v>
      </c>
      <c r="X180" s="132">
        <v>0.41138464681546555</v>
      </c>
      <c r="Y180" s="125" t="s">
        <v>56</v>
      </c>
      <c r="Z180" s="125" t="s">
        <v>56</v>
      </c>
      <c r="AA180" s="125" t="s">
        <v>56</v>
      </c>
      <c r="AB180" s="132">
        <f>((O179*O180)+(P179*P180)+(Q179*Q180)+(R179*R180)+(S179*S180)+(T179*T180)+(U179*U180)+(V179*V180)+(W179*W180)+(X179*X180))/SUM(O179:X179)</f>
        <v>0.39300956110716617</v>
      </c>
      <c r="AC180" s="125" t="s">
        <v>56</v>
      </c>
      <c r="AD180" s="125" t="s">
        <v>56</v>
      </c>
      <c r="AE180" s="125" t="s">
        <v>56</v>
      </c>
      <c r="AF180" s="125" t="s">
        <v>56</v>
      </c>
      <c r="AG180" s="125" t="s">
        <v>56</v>
      </c>
      <c r="AH180" s="125" t="s">
        <v>56</v>
      </c>
      <c r="AI180" s="125" t="s">
        <v>56</v>
      </c>
      <c r="AJ180" s="125" t="s">
        <v>56</v>
      </c>
      <c r="AK180" s="125" t="s">
        <v>56</v>
      </c>
      <c r="AL180" s="125" t="s">
        <v>56</v>
      </c>
      <c r="AM180" s="125" t="s">
        <v>56</v>
      </c>
      <c r="AN180" s="125" t="s">
        <v>56</v>
      </c>
      <c r="AO180" s="125" t="s">
        <v>56</v>
      </c>
    </row>
    <row r="181" spans="1:41" x14ac:dyDescent="0.35">
      <c r="A181" s="249" t="s">
        <v>31</v>
      </c>
      <c r="B181" s="262">
        <v>296928</v>
      </c>
      <c r="C181" s="262">
        <v>259038</v>
      </c>
      <c r="D181" s="251">
        <v>284914</v>
      </c>
      <c r="E181" s="251">
        <v>273609</v>
      </c>
      <c r="F181" s="251">
        <v>290619</v>
      </c>
      <c r="G181" s="251">
        <v>276230</v>
      </c>
      <c r="H181" s="251">
        <v>271432</v>
      </c>
      <c r="I181" s="251">
        <v>263704</v>
      </c>
      <c r="J181" s="251">
        <v>265907</v>
      </c>
      <c r="K181" s="251">
        <v>300489</v>
      </c>
      <c r="L181" s="251">
        <v>283307</v>
      </c>
      <c r="M181" s="251">
        <v>251378</v>
      </c>
      <c r="N181" s="251">
        <f t="shared" si="80"/>
        <v>276462.91666666669</v>
      </c>
      <c r="O181" s="251">
        <v>245204</v>
      </c>
      <c r="P181" s="251">
        <v>169323</v>
      </c>
      <c r="Q181" s="251">
        <v>199519</v>
      </c>
      <c r="R181" s="251">
        <v>227592</v>
      </c>
      <c r="S181" s="251">
        <v>242283</v>
      </c>
      <c r="T181" s="251">
        <v>238019</v>
      </c>
      <c r="U181" s="251">
        <v>249622</v>
      </c>
      <c r="V181" s="251">
        <v>287467</v>
      </c>
      <c r="W181" s="251">
        <v>260113</v>
      </c>
      <c r="X181" s="251">
        <v>242688</v>
      </c>
      <c r="Y181" s="245">
        <v>0</v>
      </c>
      <c r="Z181" s="245">
        <v>0</v>
      </c>
      <c r="AA181" s="245">
        <v>0</v>
      </c>
      <c r="AB181" s="252">
        <f>SUM(O181:X181)/10</f>
        <v>236183</v>
      </c>
      <c r="AC181" s="179">
        <f>(O181-D181)/D181</f>
        <v>-0.13937539046870284</v>
      </c>
      <c r="AD181" s="179">
        <f t="shared" si="82"/>
        <v>-0.38114974288126485</v>
      </c>
      <c r="AE181" s="179">
        <f t="shared" si="83"/>
        <v>-0.31346883720610147</v>
      </c>
      <c r="AF181" s="179">
        <f t="shared" si="84"/>
        <v>-0.17607790609274879</v>
      </c>
      <c r="AG181" s="179">
        <f t="shared" si="85"/>
        <v>-0.10738969613015414</v>
      </c>
      <c r="AH181" s="179">
        <f t="shared" si="86"/>
        <v>-9.7400873706883481E-2</v>
      </c>
      <c r="AI181" s="179">
        <f t="shared" si="87"/>
        <v>-6.1243216613327219E-2</v>
      </c>
      <c r="AJ181" s="179">
        <f t="shared" si="88"/>
        <v>-4.3336028939495293E-2</v>
      </c>
      <c r="AK181" s="179">
        <f t="shared" ref="AK181" si="93">(W181-L181)/L181</f>
        <v>-8.1868785451824341E-2</v>
      </c>
      <c r="AL181" s="179">
        <f t="shared" ref="AL181" si="94">(X181-M181)/M181</f>
        <v>-3.4569453174104335E-2</v>
      </c>
      <c r="AM181" s="273" t="s">
        <v>56</v>
      </c>
      <c r="AN181" s="273" t="s">
        <v>56</v>
      </c>
      <c r="AO181" s="273" t="s">
        <v>56</v>
      </c>
    </row>
    <row r="182" spans="1:41" ht="17.25" customHeight="1" x14ac:dyDescent="0.35">
      <c r="A182" s="59" t="s">
        <v>32</v>
      </c>
      <c r="B182" s="59"/>
      <c r="C182" s="59"/>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5"/>
      <c r="AL182" s="115"/>
      <c r="AM182" s="115"/>
      <c r="AN182" s="115"/>
      <c r="AO182" s="115"/>
    </row>
    <row r="183" spans="1:41" ht="12" customHeight="1" x14ac:dyDescent="0.35">
      <c r="A183" s="89" t="s">
        <v>38</v>
      </c>
      <c r="B183" s="89"/>
      <c r="C183" s="89"/>
      <c r="D183" s="30"/>
      <c r="E183" s="30"/>
      <c r="F183" s="30"/>
      <c r="G183" s="30"/>
      <c r="H183" s="30"/>
      <c r="I183" s="30"/>
      <c r="J183" s="30"/>
      <c r="K183" s="30"/>
      <c r="L183" s="30"/>
      <c r="M183" s="30"/>
      <c r="N183" s="64"/>
      <c r="O183" s="30"/>
      <c r="P183" s="30"/>
      <c r="Q183" s="30"/>
      <c r="R183" s="30"/>
      <c r="S183" s="30"/>
      <c r="T183" s="30"/>
      <c r="U183" s="30"/>
      <c r="V183" s="30"/>
      <c r="W183" s="30"/>
      <c r="X183" s="30"/>
      <c r="Y183" s="30"/>
      <c r="Z183" s="30"/>
      <c r="AA183" s="30"/>
      <c r="AB183" s="30"/>
      <c r="AC183" s="30"/>
      <c r="AD183" s="30"/>
      <c r="AE183" s="64"/>
      <c r="AF183" s="170"/>
      <c r="AG183" s="170"/>
      <c r="AH183" s="170"/>
      <c r="AI183" s="170"/>
      <c r="AJ183" s="170"/>
      <c r="AK183" s="170"/>
      <c r="AL183" s="170"/>
      <c r="AM183" s="170"/>
      <c r="AN183" s="170"/>
      <c r="AO183" s="170"/>
    </row>
    <row r="184" spans="1:41" ht="12" customHeight="1" x14ac:dyDescent="0.35">
      <c r="A184" s="89" t="s">
        <v>33</v>
      </c>
      <c r="B184" s="89"/>
      <c r="C184" s="89"/>
      <c r="D184" s="30"/>
      <c r="E184" s="30"/>
      <c r="F184" s="30"/>
      <c r="G184" s="30"/>
      <c r="H184" s="30"/>
      <c r="I184" s="30"/>
      <c r="J184" s="30"/>
      <c r="K184" s="30"/>
      <c r="L184" s="30"/>
      <c r="M184" s="30"/>
      <c r="N184" s="64"/>
      <c r="O184" s="30"/>
      <c r="P184" s="30"/>
      <c r="Q184" s="30"/>
      <c r="R184" s="30"/>
      <c r="S184" s="30"/>
      <c r="T184" s="30"/>
      <c r="U184" s="30"/>
      <c r="V184" s="30"/>
      <c r="W184" s="30"/>
      <c r="X184" s="30"/>
      <c r="Y184" s="30"/>
      <c r="Z184" s="30"/>
      <c r="AA184" s="30"/>
      <c r="AB184" s="30"/>
      <c r="AC184" s="30"/>
      <c r="AD184" s="30"/>
      <c r="AE184" s="64"/>
      <c r="AF184" s="170"/>
      <c r="AG184" s="170"/>
      <c r="AH184" s="170"/>
      <c r="AI184" s="170"/>
      <c r="AJ184" s="170"/>
      <c r="AK184" s="170"/>
      <c r="AL184" s="170"/>
      <c r="AM184" s="170"/>
      <c r="AN184" s="170"/>
      <c r="AO184" s="170"/>
    </row>
    <row r="185" spans="1:41" ht="12" customHeight="1" x14ac:dyDescent="0.35">
      <c r="A185" s="104" t="s">
        <v>43</v>
      </c>
      <c r="B185" s="89"/>
      <c r="C185" s="89"/>
      <c r="D185" s="30"/>
      <c r="E185" s="30"/>
      <c r="F185" s="30"/>
      <c r="G185" s="30"/>
      <c r="H185" s="30"/>
      <c r="I185" s="30"/>
      <c r="J185" s="30"/>
      <c r="K185" s="30"/>
      <c r="L185" s="30"/>
      <c r="M185" s="30"/>
      <c r="N185" s="64"/>
      <c r="O185" s="30"/>
      <c r="P185" s="30"/>
      <c r="Q185" s="30"/>
      <c r="R185" s="30"/>
      <c r="S185" s="30"/>
      <c r="T185" s="30"/>
      <c r="U185" s="30"/>
      <c r="V185" s="30"/>
      <c r="W185" s="30"/>
      <c r="X185" s="30"/>
      <c r="Y185" s="30"/>
      <c r="Z185" s="30"/>
      <c r="AA185" s="30"/>
      <c r="AB185" s="30"/>
      <c r="AC185" s="30"/>
      <c r="AD185" s="30"/>
      <c r="AE185" s="64"/>
      <c r="AF185" s="170"/>
      <c r="AG185" s="170"/>
      <c r="AH185" s="170"/>
      <c r="AI185" s="170"/>
      <c r="AJ185" s="170"/>
      <c r="AK185" s="170"/>
      <c r="AL185" s="170"/>
      <c r="AM185" s="170"/>
      <c r="AN185" s="170"/>
      <c r="AO185" s="170"/>
    </row>
    <row r="186" spans="1:41" ht="12" customHeight="1" x14ac:dyDescent="0.35">
      <c r="A186" s="180" t="s">
        <v>75</v>
      </c>
      <c r="B186" s="89"/>
      <c r="C186" s="89"/>
      <c r="D186" s="30"/>
      <c r="E186" s="30"/>
      <c r="F186" s="30"/>
      <c r="G186" s="30"/>
      <c r="H186" s="30"/>
      <c r="I186" s="30"/>
      <c r="J186" s="30"/>
      <c r="K186" s="30"/>
      <c r="L186" s="30"/>
      <c r="M186" s="30"/>
      <c r="N186" s="64"/>
      <c r="O186" s="30"/>
      <c r="P186" s="30"/>
      <c r="Q186" s="30"/>
      <c r="R186" s="30"/>
      <c r="S186" s="30"/>
      <c r="T186" s="30"/>
      <c r="U186" s="30"/>
      <c r="V186" s="30"/>
      <c r="W186" s="30"/>
      <c r="X186" s="30"/>
      <c r="Y186" s="30"/>
      <c r="Z186" s="30"/>
      <c r="AA186" s="30"/>
      <c r="AB186" s="30"/>
      <c r="AC186" s="30"/>
      <c r="AD186" s="30"/>
      <c r="AE186" s="64"/>
      <c r="AF186" s="170"/>
      <c r="AG186" s="170"/>
      <c r="AH186" s="170"/>
      <c r="AI186" s="170"/>
      <c r="AJ186" s="170"/>
      <c r="AK186" s="170"/>
      <c r="AL186" s="170"/>
      <c r="AM186" s="170"/>
      <c r="AN186" s="170"/>
      <c r="AO186" s="170"/>
    </row>
    <row r="187" spans="1:41" ht="12" customHeight="1" x14ac:dyDescent="0.35">
      <c r="A187" s="104" t="s">
        <v>51</v>
      </c>
      <c r="B187" s="89"/>
      <c r="C187" s="89"/>
      <c r="D187" s="30"/>
      <c r="E187" s="30"/>
      <c r="F187" s="30"/>
      <c r="G187" s="30"/>
      <c r="H187" s="30"/>
      <c r="I187" s="30"/>
      <c r="J187" s="30"/>
      <c r="K187" s="30"/>
      <c r="L187" s="30"/>
      <c r="M187" s="30"/>
      <c r="N187" s="64"/>
      <c r="O187" s="30"/>
      <c r="P187" s="30"/>
      <c r="Q187" s="30"/>
      <c r="R187" s="30"/>
      <c r="S187" s="30"/>
      <c r="T187" s="30"/>
      <c r="U187" s="30"/>
      <c r="V187" s="30"/>
      <c r="W187" s="30"/>
      <c r="X187" s="30"/>
      <c r="Y187" s="30"/>
      <c r="Z187" s="30"/>
      <c r="AA187" s="30"/>
      <c r="AB187" s="30"/>
      <c r="AC187" s="30"/>
      <c r="AD187" s="30"/>
      <c r="AE187" s="64"/>
      <c r="AF187" s="170"/>
      <c r="AG187" s="170"/>
      <c r="AH187" s="170"/>
      <c r="AI187" s="170"/>
      <c r="AJ187" s="170"/>
      <c r="AK187" s="170"/>
      <c r="AL187" s="170"/>
      <c r="AM187" s="170"/>
      <c r="AN187" s="170"/>
      <c r="AO187" s="170"/>
    </row>
    <row r="188" spans="1:41" ht="12" customHeight="1" x14ac:dyDescent="0.35">
      <c r="A188" s="285" t="s">
        <v>136</v>
      </c>
      <c r="B188" s="285"/>
      <c r="C188" s="285"/>
      <c r="D188" s="285"/>
      <c r="E188" s="181"/>
      <c r="F188" s="181"/>
      <c r="G188" s="181"/>
      <c r="H188" s="182"/>
      <c r="I188" s="182"/>
      <c r="J188" s="182"/>
      <c r="K188" s="182"/>
      <c r="L188" s="182"/>
      <c r="M188" s="182"/>
      <c r="N188" s="63"/>
      <c r="O188" s="182"/>
      <c r="P188" s="182"/>
      <c r="Q188" s="182"/>
      <c r="R188" s="182"/>
      <c r="S188" s="182"/>
      <c r="T188" s="182"/>
      <c r="U188" s="182"/>
      <c r="V188" s="182"/>
      <c r="W188" s="182"/>
      <c r="X188" s="182"/>
      <c r="Y188" s="182"/>
      <c r="Z188" s="182"/>
      <c r="AA188" s="182"/>
      <c r="AB188" s="182"/>
      <c r="AC188" s="182"/>
      <c r="AD188" s="182"/>
      <c r="AE188" s="64"/>
      <c r="AF188" s="183"/>
      <c r="AG188" s="183"/>
      <c r="AH188" s="183"/>
      <c r="AI188" s="183"/>
      <c r="AJ188" s="183"/>
      <c r="AK188" s="183"/>
      <c r="AL188" s="183"/>
      <c r="AM188" s="183"/>
      <c r="AN188" s="183"/>
      <c r="AO188" s="183"/>
    </row>
    <row r="189" spans="1:41" ht="12" customHeight="1" x14ac:dyDescent="0.35">
      <c r="A189" s="180" t="s">
        <v>57</v>
      </c>
      <c r="B189" s="89"/>
      <c r="C189" s="89"/>
      <c r="D189" s="30"/>
      <c r="E189" s="30"/>
      <c r="F189" s="30"/>
      <c r="G189" s="30"/>
      <c r="H189" s="30"/>
      <c r="I189" s="30"/>
      <c r="J189" s="30"/>
      <c r="K189" s="30"/>
      <c r="L189" s="30"/>
      <c r="M189" s="30"/>
      <c r="N189" s="64"/>
      <c r="O189" s="30"/>
      <c r="P189" s="30"/>
      <c r="Q189" s="30"/>
      <c r="R189" s="30"/>
      <c r="S189" s="30"/>
      <c r="T189" s="30"/>
      <c r="U189" s="30"/>
      <c r="V189" s="30"/>
      <c r="W189" s="30"/>
      <c r="X189" s="30"/>
      <c r="Y189" s="30"/>
      <c r="Z189" s="30"/>
      <c r="AA189" s="30"/>
      <c r="AB189" s="30"/>
      <c r="AC189" s="30"/>
      <c r="AD189" s="30"/>
      <c r="AE189" s="64"/>
      <c r="AF189" s="170"/>
      <c r="AG189" s="170"/>
      <c r="AH189" s="170"/>
      <c r="AI189" s="170"/>
      <c r="AJ189" s="170"/>
      <c r="AK189" s="170"/>
      <c r="AL189" s="170"/>
      <c r="AM189" s="170"/>
      <c r="AN189" s="170"/>
      <c r="AO189" s="170"/>
    </row>
    <row r="190" spans="1:41" ht="12" customHeight="1" x14ac:dyDescent="0.35">
      <c r="A190" s="89" t="s">
        <v>242</v>
      </c>
      <c r="B190" s="89"/>
      <c r="C190" s="89"/>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41"/>
      <c r="AL190" s="41"/>
      <c r="AM190" s="41"/>
      <c r="AN190" s="41"/>
      <c r="AO190" s="41"/>
    </row>
    <row r="191" spans="1:41" ht="12" customHeight="1" x14ac:dyDescent="0.35">
      <c r="A191" s="180" t="s">
        <v>55</v>
      </c>
      <c r="B191" s="89"/>
      <c r="C191" s="89"/>
      <c r="D191" s="30"/>
      <c r="E191" s="30"/>
      <c r="F191" s="30"/>
      <c r="G191" s="30"/>
      <c r="H191" s="30"/>
      <c r="I191" s="30"/>
      <c r="J191" s="30"/>
      <c r="K191" s="30"/>
      <c r="L191" s="30"/>
      <c r="M191" s="30"/>
      <c r="N191" s="64"/>
      <c r="O191" s="30"/>
      <c r="P191" s="30"/>
      <c r="Q191" s="30"/>
      <c r="R191" s="30"/>
      <c r="S191" s="30"/>
      <c r="T191" s="30"/>
      <c r="U191" s="30"/>
      <c r="V191" s="30"/>
      <c r="W191" s="30"/>
      <c r="X191" s="30"/>
      <c r="Y191" s="30"/>
      <c r="Z191" s="30"/>
      <c r="AA191" s="30"/>
      <c r="AB191" s="30"/>
      <c r="AC191" s="30"/>
      <c r="AD191" s="30"/>
      <c r="AE191" s="64"/>
      <c r="AF191" s="170"/>
      <c r="AG191" s="170"/>
      <c r="AH191" s="170"/>
      <c r="AI191" s="170"/>
      <c r="AJ191" s="170"/>
      <c r="AK191" s="170"/>
      <c r="AL191" s="170"/>
      <c r="AM191" s="170"/>
      <c r="AN191" s="170"/>
      <c r="AO191" s="170"/>
    </row>
    <row r="192" spans="1:41" ht="12" customHeight="1" x14ac:dyDescent="0.35">
      <c r="A192" s="89" t="s">
        <v>243</v>
      </c>
      <c r="B192" s="89"/>
      <c r="C192" s="89"/>
      <c r="D192" s="30"/>
      <c r="E192" s="30"/>
      <c r="F192" s="30"/>
      <c r="G192" s="30"/>
      <c r="H192" s="30"/>
      <c r="I192" s="30"/>
      <c r="J192" s="30"/>
      <c r="K192" s="30"/>
      <c r="L192" s="30"/>
      <c r="M192" s="30"/>
      <c r="N192" s="63"/>
      <c r="O192" s="30"/>
      <c r="P192" s="30"/>
      <c r="Q192" s="30"/>
      <c r="R192" s="30"/>
      <c r="S192" s="30"/>
      <c r="T192" s="30"/>
      <c r="U192" s="30"/>
      <c r="V192" s="30"/>
      <c r="W192" s="30"/>
      <c r="X192" s="30"/>
      <c r="Y192" s="30"/>
      <c r="Z192" s="30"/>
      <c r="AA192" s="30"/>
      <c r="AB192" s="30"/>
      <c r="AC192" s="30"/>
      <c r="AD192" s="30"/>
      <c r="AE192" s="64"/>
      <c r="AF192" s="31"/>
      <c r="AG192" s="31"/>
      <c r="AH192" s="31"/>
      <c r="AI192" s="31"/>
      <c r="AJ192" s="31"/>
      <c r="AK192" s="31"/>
      <c r="AL192" s="31"/>
      <c r="AM192" s="31"/>
      <c r="AN192" s="31"/>
      <c r="AO192" s="31"/>
    </row>
    <row r="193" spans="1:41" ht="12" customHeight="1" x14ac:dyDescent="0.35">
      <c r="A193" s="59" t="s">
        <v>35</v>
      </c>
      <c r="B193" s="89"/>
      <c r="C193" s="89"/>
      <c r="D193" s="30"/>
      <c r="E193" s="30"/>
      <c r="F193" s="30"/>
      <c r="G193" s="30"/>
      <c r="H193" s="30"/>
      <c r="I193" s="30"/>
      <c r="J193" s="30"/>
      <c r="K193" s="30"/>
      <c r="L193" s="30"/>
      <c r="M193" s="30"/>
      <c r="N193" s="63"/>
      <c r="O193" s="30"/>
      <c r="P193" s="30"/>
      <c r="Q193" s="30"/>
      <c r="R193" s="30"/>
      <c r="S193" s="30"/>
      <c r="T193" s="30"/>
      <c r="U193" s="30"/>
      <c r="V193" s="30"/>
      <c r="W193" s="30"/>
      <c r="X193" s="30"/>
      <c r="Y193" s="30"/>
      <c r="Z193" s="30"/>
      <c r="AA193" s="30"/>
      <c r="AB193" s="30"/>
      <c r="AC193" s="30"/>
      <c r="AD193" s="30"/>
      <c r="AE193" s="64"/>
      <c r="AF193" s="31"/>
      <c r="AG193" s="31"/>
      <c r="AH193" s="31"/>
      <c r="AI193" s="31"/>
      <c r="AJ193" s="31"/>
      <c r="AK193" s="31"/>
      <c r="AL193" s="31"/>
      <c r="AM193" s="31"/>
      <c r="AN193" s="31"/>
      <c r="AO193" s="31"/>
    </row>
    <row r="194" spans="1:41" ht="30" customHeight="1" x14ac:dyDescent="0.35">
      <c r="A194" s="66" t="s">
        <v>244</v>
      </c>
      <c r="B194" s="89"/>
      <c r="C194" s="89"/>
      <c r="D194" s="30"/>
      <c r="E194" s="30"/>
      <c r="F194" s="30"/>
      <c r="G194" s="30"/>
      <c r="H194" s="30"/>
      <c r="I194" s="30"/>
      <c r="J194" s="30"/>
      <c r="K194" s="30"/>
      <c r="L194" s="30"/>
      <c r="M194" s="30"/>
      <c r="N194" s="63"/>
      <c r="O194" s="30"/>
      <c r="P194" s="30"/>
      <c r="Q194" s="30"/>
      <c r="R194" s="30"/>
      <c r="S194" s="30"/>
      <c r="T194" s="30"/>
      <c r="U194" s="30"/>
      <c r="V194" s="30"/>
      <c r="W194" s="30"/>
      <c r="X194" s="30"/>
      <c r="Y194" s="30"/>
      <c r="Z194" s="30"/>
      <c r="AA194" s="30"/>
      <c r="AB194" s="30"/>
      <c r="AC194" s="30"/>
      <c r="AD194" s="30"/>
      <c r="AE194" s="64"/>
      <c r="AF194" s="31"/>
      <c r="AG194" s="31"/>
      <c r="AH194" s="31"/>
      <c r="AI194" s="31"/>
      <c r="AJ194" s="31"/>
      <c r="AK194" s="31"/>
      <c r="AL194" s="31"/>
      <c r="AM194" s="31"/>
      <c r="AN194" s="31"/>
      <c r="AO194" s="31"/>
    </row>
    <row r="195" spans="1:41" ht="20.25" customHeight="1" x14ac:dyDescent="0.35">
      <c r="A195" s="186" t="s">
        <v>240</v>
      </c>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171"/>
      <c r="AJ195" s="171"/>
      <c r="AK195" s="171"/>
      <c r="AL195" s="171"/>
      <c r="AM195" s="171"/>
      <c r="AN195" s="171"/>
      <c r="AO195" s="171"/>
    </row>
    <row r="196" spans="1:41" x14ac:dyDescent="0.35">
      <c r="A196" s="187"/>
      <c r="B196" s="291" t="s">
        <v>53</v>
      </c>
      <c r="C196" s="291"/>
      <c r="D196" s="291"/>
      <c r="E196" s="291"/>
      <c r="F196" s="291"/>
      <c r="G196" s="291"/>
      <c r="H196" s="291"/>
      <c r="I196" s="291"/>
      <c r="J196" s="291"/>
      <c r="K196" s="291"/>
      <c r="L196" s="291"/>
      <c r="M196" s="291"/>
      <c r="N196" s="292"/>
      <c r="O196" s="293" t="s">
        <v>54</v>
      </c>
      <c r="P196" s="291"/>
      <c r="Q196" s="291"/>
      <c r="R196" s="291"/>
      <c r="S196" s="291"/>
      <c r="T196" s="291"/>
      <c r="U196" s="291"/>
      <c r="V196" s="291"/>
      <c r="W196" s="291"/>
      <c r="X196" s="291"/>
      <c r="Y196" s="291"/>
      <c r="Z196" s="291"/>
      <c r="AA196" s="291"/>
      <c r="AB196" s="292"/>
      <c r="AC196" s="293" t="s">
        <v>60</v>
      </c>
      <c r="AD196" s="291"/>
      <c r="AE196" s="291"/>
      <c r="AF196" s="291"/>
      <c r="AG196" s="291"/>
      <c r="AH196" s="291"/>
      <c r="AI196" s="291"/>
      <c r="AJ196" s="291"/>
      <c r="AK196" s="291"/>
      <c r="AL196" s="291"/>
      <c r="AM196" s="291"/>
      <c r="AN196" s="291"/>
      <c r="AO196" s="292"/>
    </row>
    <row r="197" spans="1:41" ht="44.15" customHeight="1" x14ac:dyDescent="0.35">
      <c r="A197" s="147" t="s">
        <v>28</v>
      </c>
      <c r="B197" s="55" t="s">
        <v>157</v>
      </c>
      <c r="C197" s="55" t="s">
        <v>158</v>
      </c>
      <c r="D197" s="55" t="s">
        <v>159</v>
      </c>
      <c r="E197" s="55" t="s">
        <v>160</v>
      </c>
      <c r="F197" s="55" t="s">
        <v>161</v>
      </c>
      <c r="G197" s="55" t="s">
        <v>162</v>
      </c>
      <c r="H197" s="55" t="s">
        <v>163</v>
      </c>
      <c r="I197" s="55" t="s">
        <v>164</v>
      </c>
      <c r="J197" s="55" t="s">
        <v>165</v>
      </c>
      <c r="K197" s="55" t="s">
        <v>166</v>
      </c>
      <c r="L197" s="55" t="s">
        <v>167</v>
      </c>
      <c r="M197" s="55" t="s">
        <v>168</v>
      </c>
      <c r="N197" s="55" t="s">
        <v>153</v>
      </c>
      <c r="O197" s="55" t="s">
        <v>169</v>
      </c>
      <c r="P197" s="55" t="s">
        <v>170</v>
      </c>
      <c r="Q197" s="55" t="s">
        <v>171</v>
      </c>
      <c r="R197" s="55" t="s">
        <v>172</v>
      </c>
      <c r="S197" s="55" t="s">
        <v>173</v>
      </c>
      <c r="T197" s="55" t="s">
        <v>174</v>
      </c>
      <c r="U197" s="55" t="s">
        <v>175</v>
      </c>
      <c r="V197" s="55" t="s">
        <v>176</v>
      </c>
      <c r="W197" s="55" t="s">
        <v>177</v>
      </c>
      <c r="X197" s="55" t="s">
        <v>178</v>
      </c>
      <c r="Y197" s="55" t="s">
        <v>179</v>
      </c>
      <c r="Z197" s="55" t="s">
        <v>180</v>
      </c>
      <c r="AA197" s="55" t="s">
        <v>181</v>
      </c>
      <c r="AB197" s="55" t="s">
        <v>155</v>
      </c>
      <c r="AC197" s="55" t="s">
        <v>61</v>
      </c>
      <c r="AD197" s="55" t="s">
        <v>62</v>
      </c>
      <c r="AE197" s="55" t="s">
        <v>63</v>
      </c>
      <c r="AF197" s="55" t="s">
        <v>64</v>
      </c>
      <c r="AG197" s="55" t="s">
        <v>65</v>
      </c>
      <c r="AH197" s="55" t="s">
        <v>66</v>
      </c>
      <c r="AI197" s="55" t="s">
        <v>67</v>
      </c>
      <c r="AJ197" s="55" t="s">
        <v>68</v>
      </c>
      <c r="AK197" s="55" t="s">
        <v>69</v>
      </c>
      <c r="AL197" s="55" t="s">
        <v>70</v>
      </c>
      <c r="AM197" s="55" t="s">
        <v>71</v>
      </c>
      <c r="AN197" s="55" t="s">
        <v>72</v>
      </c>
      <c r="AO197" s="55" t="s">
        <v>73</v>
      </c>
    </row>
    <row r="198" spans="1:41" x14ac:dyDescent="0.35">
      <c r="A198" s="172" t="s">
        <v>40</v>
      </c>
      <c r="B198" s="195">
        <v>673668</v>
      </c>
      <c r="C198" s="195">
        <v>545407</v>
      </c>
      <c r="D198" s="174">
        <v>637419</v>
      </c>
      <c r="E198" s="174">
        <v>656605</v>
      </c>
      <c r="F198" s="174">
        <v>687354</v>
      </c>
      <c r="G198" s="174">
        <v>625951</v>
      </c>
      <c r="H198" s="174">
        <v>664910</v>
      </c>
      <c r="I198" s="174">
        <v>626859</v>
      </c>
      <c r="J198" s="174">
        <v>636850</v>
      </c>
      <c r="K198" s="174">
        <v>714841</v>
      </c>
      <c r="L198" s="174">
        <v>643787</v>
      </c>
      <c r="M198" s="174">
        <v>620586</v>
      </c>
      <c r="N198" s="174">
        <f t="shared" ref="N198:N202" si="95">SUM(B198:M198)/12</f>
        <v>644519.75</v>
      </c>
      <c r="O198" s="174">
        <v>644732</v>
      </c>
      <c r="P198" s="174">
        <v>597231</v>
      </c>
      <c r="Q198" s="174">
        <v>633365</v>
      </c>
      <c r="R198" s="174">
        <v>715775</v>
      </c>
      <c r="S198" s="174">
        <v>719680</v>
      </c>
      <c r="T198" s="174">
        <v>677641</v>
      </c>
      <c r="U198" s="174">
        <v>726409</v>
      </c>
      <c r="V198" s="174">
        <v>757280</v>
      </c>
      <c r="W198" s="174">
        <v>724132</v>
      </c>
      <c r="X198" s="174">
        <v>719301</v>
      </c>
      <c r="Y198" s="152">
        <v>0</v>
      </c>
      <c r="Z198" s="152">
        <v>0</v>
      </c>
      <c r="AA198" s="152">
        <v>0</v>
      </c>
      <c r="AB198" s="176">
        <f>SUM(O198:X198)/10</f>
        <v>691554.6</v>
      </c>
      <c r="AC198" s="132">
        <f t="shared" ref="AC198" si="96">(O198-D198)/D198</f>
        <v>1.147283027333669E-2</v>
      </c>
      <c r="AD198" s="132">
        <f t="shared" ref="AD198:AD202" si="97">(P198-E198)/E198</f>
        <v>-9.0425750641557709E-2</v>
      </c>
      <c r="AE198" s="132">
        <f t="shared" ref="AE198:AE202" si="98">(Q198-F198)/F198</f>
        <v>-7.854613488828173E-2</v>
      </c>
      <c r="AF198" s="132">
        <f t="shared" ref="AF198:AF202" si="99">(R198-G198)/G198</f>
        <v>0.14350005032342789</v>
      </c>
      <c r="AG198" s="132">
        <f t="shared" ref="AG198:AG202" si="100">(S198-H198)/H198</f>
        <v>8.2372050352679305E-2</v>
      </c>
      <c r="AH198" s="132">
        <f t="shared" ref="AH198:AH202" si="101">(T198-I198)/I198</f>
        <v>8.1010243132825718E-2</v>
      </c>
      <c r="AI198" s="132">
        <f t="shared" ref="AI198:AI202" si="102">(U198-J198)/J198</f>
        <v>0.14062809138729684</v>
      </c>
      <c r="AJ198" s="132">
        <f t="shared" ref="AJ198:AJ202" si="103">(V198-K198)/K198</f>
        <v>5.9368446969326048E-2</v>
      </c>
      <c r="AK198" s="132">
        <f t="shared" ref="AK198" si="104">(W198-L198)/L198</f>
        <v>0.12480059398527774</v>
      </c>
      <c r="AL198" s="132">
        <f t="shared" ref="AL198" si="105">(X198-M198)/M198</f>
        <v>0.15906739758873065</v>
      </c>
      <c r="AM198" s="125" t="s">
        <v>56</v>
      </c>
      <c r="AN198" s="125" t="s">
        <v>56</v>
      </c>
      <c r="AO198" s="125" t="s">
        <v>56</v>
      </c>
    </row>
    <row r="199" spans="1:41" x14ac:dyDescent="0.35">
      <c r="A199" s="172" t="s">
        <v>41</v>
      </c>
      <c r="B199" s="196">
        <v>7.8376885943818024E-4</v>
      </c>
      <c r="C199" s="196">
        <v>1.0194221929678204E-3</v>
      </c>
      <c r="D199" s="126">
        <v>8.2990936887667301E-4</v>
      </c>
      <c r="E199" s="126">
        <v>8.8942362607656047E-4</v>
      </c>
      <c r="F199" s="126">
        <v>9.1073886236204345E-4</v>
      </c>
      <c r="G199" s="126">
        <v>8.4671164356315426E-4</v>
      </c>
      <c r="H199" s="126">
        <v>1.03322254139658E-3</v>
      </c>
      <c r="I199" s="126">
        <v>1.2889660992344372E-3</v>
      </c>
      <c r="J199" s="126">
        <v>1.1164324409201538E-3</v>
      </c>
      <c r="K199" s="126">
        <v>1.102343038521853E-3</v>
      </c>
      <c r="L199" s="126">
        <v>1.2022609962611857E-3</v>
      </c>
      <c r="M199" s="126">
        <v>1.3422797162681724E-3</v>
      </c>
      <c r="N199" s="126">
        <f>((B198*B199)+(C198*C199)+(D198*D199)+(E198*E199)+(F198*F199)+(G198*G199)+(H198*H199)+(I198*I199)+(J198*J199)+(K198*K199)+(L198*L199)+(M198*M199))/SUM(B198:M198)</f>
        <v>1.0284143090003577E-3</v>
      </c>
      <c r="O199" s="154">
        <v>0.28058790319078314</v>
      </c>
      <c r="P199" s="154">
        <v>0.6608749378381229</v>
      </c>
      <c r="Q199" s="154">
        <v>0.61007002281464873</v>
      </c>
      <c r="R199" s="154">
        <v>0.57269812441060386</v>
      </c>
      <c r="S199" s="154">
        <v>0.53603268119164071</v>
      </c>
      <c r="T199" s="154">
        <v>0.51982096714927228</v>
      </c>
      <c r="U199" s="154">
        <v>0.52329748117107577</v>
      </c>
      <c r="V199" s="154">
        <v>0.49224989435875766</v>
      </c>
      <c r="W199" s="154">
        <v>0.52200703739097287</v>
      </c>
      <c r="X199" s="154">
        <v>0.54149236550484425</v>
      </c>
      <c r="Y199" s="125" t="s">
        <v>56</v>
      </c>
      <c r="Z199" s="125" t="s">
        <v>56</v>
      </c>
      <c r="AA199" s="125" t="s">
        <v>56</v>
      </c>
      <c r="AB199" s="132">
        <f>((O198*O199)+(P198*P199)+(Q198*Q199)+(R198*R199)+(S198*S199)+(T198*T199)+(U198*U199)+(V198*V199)+(W198*W199)+(X198*X199))/SUM(O198:X198)</f>
        <v>0.52495348884961501</v>
      </c>
      <c r="AC199" s="125" t="s">
        <v>56</v>
      </c>
      <c r="AD199" s="125" t="s">
        <v>56</v>
      </c>
      <c r="AE199" s="125" t="s">
        <v>56</v>
      </c>
      <c r="AF199" s="125" t="s">
        <v>56</v>
      </c>
      <c r="AG199" s="125" t="s">
        <v>56</v>
      </c>
      <c r="AH199" s="125" t="s">
        <v>56</v>
      </c>
      <c r="AI199" s="125" t="s">
        <v>56</v>
      </c>
      <c r="AJ199" s="125" t="s">
        <v>56</v>
      </c>
      <c r="AK199" s="125" t="s">
        <v>56</v>
      </c>
      <c r="AL199" s="125" t="s">
        <v>56</v>
      </c>
      <c r="AM199" s="125" t="s">
        <v>56</v>
      </c>
      <c r="AN199" s="125" t="s">
        <v>56</v>
      </c>
      <c r="AO199" s="125" t="s">
        <v>56</v>
      </c>
    </row>
    <row r="200" spans="1:41" x14ac:dyDescent="0.35">
      <c r="A200" s="172" t="s">
        <v>29</v>
      </c>
      <c r="B200" s="195">
        <v>22241</v>
      </c>
      <c r="C200" s="195">
        <v>18591</v>
      </c>
      <c r="D200" s="174">
        <v>20363</v>
      </c>
      <c r="E200" s="174">
        <v>22027</v>
      </c>
      <c r="F200" s="174">
        <v>23104</v>
      </c>
      <c r="G200" s="174">
        <v>20465</v>
      </c>
      <c r="H200" s="174">
        <v>21084</v>
      </c>
      <c r="I200" s="174">
        <v>19460</v>
      </c>
      <c r="J200" s="174">
        <v>20686</v>
      </c>
      <c r="K200" s="174">
        <v>22328</v>
      </c>
      <c r="L200" s="174">
        <v>20329</v>
      </c>
      <c r="M200" s="174">
        <v>18196</v>
      </c>
      <c r="N200" s="174">
        <f t="shared" si="95"/>
        <v>20739.5</v>
      </c>
      <c r="O200" s="174">
        <v>21483</v>
      </c>
      <c r="P200" s="174">
        <v>24780</v>
      </c>
      <c r="Q200" s="174">
        <v>24340</v>
      </c>
      <c r="R200" s="174">
        <v>24893</v>
      </c>
      <c r="S200" s="174">
        <v>22641</v>
      </c>
      <c r="T200" s="174">
        <v>20416</v>
      </c>
      <c r="U200" s="174">
        <v>22363</v>
      </c>
      <c r="V200" s="174">
        <v>22904</v>
      </c>
      <c r="W200" s="174">
        <v>22570</v>
      </c>
      <c r="X200" s="174">
        <v>21642</v>
      </c>
      <c r="Y200" s="152">
        <v>0</v>
      </c>
      <c r="Z200" s="152">
        <v>0</v>
      </c>
      <c r="AA200" s="152">
        <v>0</v>
      </c>
      <c r="AB200" s="176">
        <f>SUM(O200:X200)/10</f>
        <v>22803.200000000001</v>
      </c>
      <c r="AC200" s="132">
        <f>(O200-D200)/D200</f>
        <v>5.5001718803712615E-2</v>
      </c>
      <c r="AD200" s="132">
        <f t="shared" si="97"/>
        <v>0.12498297543923367</v>
      </c>
      <c r="AE200" s="132">
        <f t="shared" si="98"/>
        <v>5.349722991689751E-2</v>
      </c>
      <c r="AF200" s="132">
        <f t="shared" si="99"/>
        <v>0.2163694111898363</v>
      </c>
      <c r="AG200" s="132">
        <f t="shared" si="100"/>
        <v>7.3847467273762096E-2</v>
      </c>
      <c r="AH200" s="132">
        <f t="shared" si="101"/>
        <v>4.9126413155190132E-2</v>
      </c>
      <c r="AI200" s="132">
        <f t="shared" si="102"/>
        <v>8.1069322246930295E-2</v>
      </c>
      <c r="AJ200" s="132">
        <f t="shared" si="103"/>
        <v>2.5797205302758867E-2</v>
      </c>
      <c r="AK200" s="132">
        <f t="shared" ref="AK200" si="106">(W200-L200)/L200</f>
        <v>0.11023660780166265</v>
      </c>
      <c r="AL200" s="132">
        <f t="shared" ref="AL200" si="107">(X200-M200)/M200</f>
        <v>0.18938228182018027</v>
      </c>
      <c r="AM200" s="125" t="s">
        <v>56</v>
      </c>
      <c r="AN200" s="125" t="s">
        <v>56</v>
      </c>
      <c r="AO200" s="125" t="s">
        <v>56</v>
      </c>
    </row>
    <row r="201" spans="1:41" x14ac:dyDescent="0.35">
      <c r="A201" s="172" t="s">
        <v>42</v>
      </c>
      <c r="B201" s="196">
        <v>9.4420214918393961E-4</v>
      </c>
      <c r="C201" s="196">
        <v>7.5305255231025768E-4</v>
      </c>
      <c r="D201" s="126">
        <v>4.910867750331484E-4</v>
      </c>
      <c r="E201" s="126">
        <v>4.0858945839197347E-4</v>
      </c>
      <c r="F201" s="126">
        <v>8.2236842105263153E-4</v>
      </c>
      <c r="G201" s="126">
        <v>6.3523088199364769E-4</v>
      </c>
      <c r="H201" s="126">
        <v>2.8457598178713718E-4</v>
      </c>
      <c r="I201" s="126">
        <v>6.1664953751284688E-4</v>
      </c>
      <c r="J201" s="126">
        <v>5.3176061104128391E-4</v>
      </c>
      <c r="K201" s="126">
        <v>4.4786814761734142E-5</v>
      </c>
      <c r="L201" s="126">
        <v>3.9352648925180774E-4</v>
      </c>
      <c r="M201" s="126">
        <v>6.0452846779511982E-4</v>
      </c>
      <c r="N201" s="126">
        <f>((B200*B201)+(C200*C201)+(D200*D201)+(E200*E201)+(F200*F201)+(G200*G201)+(H200*H201)+(I200*I201)+(J200*J201)+(K200*K201)+(L200*L201)+(M200*M201))/SUM(B200:M200)</f>
        <v>5.424431640107042E-4</v>
      </c>
      <c r="O201" s="132">
        <v>0.10948191593352884</v>
      </c>
      <c r="P201" s="132">
        <v>0.28712671509281679</v>
      </c>
      <c r="Q201" s="132">
        <v>0.25825801150369759</v>
      </c>
      <c r="R201" s="132">
        <v>0.23404169846944925</v>
      </c>
      <c r="S201" s="132">
        <v>0.21518484165893734</v>
      </c>
      <c r="T201" s="132">
        <v>0.2109619905956113</v>
      </c>
      <c r="U201" s="132">
        <v>0.19898940213745919</v>
      </c>
      <c r="V201" s="132">
        <v>0.19009779951100245</v>
      </c>
      <c r="W201" s="132">
        <v>0.19299955693398316</v>
      </c>
      <c r="X201" s="132">
        <v>0.21596894926531743</v>
      </c>
      <c r="Y201" s="125" t="s">
        <v>56</v>
      </c>
      <c r="Z201" s="125" t="s">
        <v>56</v>
      </c>
      <c r="AA201" s="125" t="s">
        <v>56</v>
      </c>
      <c r="AB201" s="132">
        <f>((O200*O201)+(P200*P201)+(Q200*Q201)+(R200*R201)+(S200*S201)+(T200*T201)+(U200*U201)+(V200*V201)+(W200*W201)+(X200*X201))/SUM(O200:X200)</f>
        <v>0.21309289924221161</v>
      </c>
      <c r="AC201" s="125" t="s">
        <v>56</v>
      </c>
      <c r="AD201" s="125" t="s">
        <v>56</v>
      </c>
      <c r="AE201" s="125" t="s">
        <v>56</v>
      </c>
      <c r="AF201" s="125" t="s">
        <v>56</v>
      </c>
      <c r="AG201" s="125" t="s">
        <v>56</v>
      </c>
      <c r="AH201" s="125" t="s">
        <v>56</v>
      </c>
      <c r="AI201" s="125" t="s">
        <v>56</v>
      </c>
      <c r="AJ201" s="125" t="s">
        <v>56</v>
      </c>
      <c r="AK201" s="125" t="s">
        <v>56</v>
      </c>
      <c r="AL201" s="125" t="s">
        <v>56</v>
      </c>
      <c r="AM201" s="125" t="s">
        <v>56</v>
      </c>
      <c r="AN201" s="125" t="s">
        <v>56</v>
      </c>
      <c r="AO201" s="125" t="s">
        <v>56</v>
      </c>
    </row>
    <row r="202" spans="1:41" x14ac:dyDescent="0.35">
      <c r="A202" s="249" t="s">
        <v>31</v>
      </c>
      <c r="B202" s="262">
        <v>210324</v>
      </c>
      <c r="C202" s="262">
        <v>166287</v>
      </c>
      <c r="D202" s="251">
        <v>180755</v>
      </c>
      <c r="E202" s="251">
        <v>178916</v>
      </c>
      <c r="F202" s="251">
        <v>186192</v>
      </c>
      <c r="G202" s="251">
        <v>164573</v>
      </c>
      <c r="H202" s="251">
        <v>171933</v>
      </c>
      <c r="I202" s="251">
        <v>159763</v>
      </c>
      <c r="J202" s="251">
        <v>164181</v>
      </c>
      <c r="K202" s="251">
        <v>203769</v>
      </c>
      <c r="L202" s="251">
        <v>173421</v>
      </c>
      <c r="M202" s="251">
        <v>148573</v>
      </c>
      <c r="N202" s="251">
        <f t="shared" si="95"/>
        <v>175723.91666666666</v>
      </c>
      <c r="O202" s="251">
        <v>156745</v>
      </c>
      <c r="P202" s="251">
        <v>122009</v>
      </c>
      <c r="Q202" s="251">
        <v>128394</v>
      </c>
      <c r="R202" s="251">
        <v>152912</v>
      </c>
      <c r="S202" s="251">
        <v>154330</v>
      </c>
      <c r="T202" s="251">
        <v>146682</v>
      </c>
      <c r="U202" s="251">
        <v>161432</v>
      </c>
      <c r="V202" s="251">
        <v>188864</v>
      </c>
      <c r="W202" s="251">
        <v>168867</v>
      </c>
      <c r="X202" s="251">
        <v>157148</v>
      </c>
      <c r="Y202" s="245">
        <v>0</v>
      </c>
      <c r="Z202" s="245">
        <v>0</v>
      </c>
      <c r="AA202" s="245">
        <v>0</v>
      </c>
      <c r="AB202" s="252">
        <f>SUM(O202:X202)/10</f>
        <v>153738.29999999999</v>
      </c>
      <c r="AC202" s="179">
        <f>(O202-D202)/D202</f>
        <v>-0.13283173356200381</v>
      </c>
      <c r="AD202" s="179">
        <f t="shared" si="97"/>
        <v>-0.31806546088667309</v>
      </c>
      <c r="AE202" s="179">
        <f t="shared" si="98"/>
        <v>-0.31042150038669758</v>
      </c>
      <c r="AF202" s="179">
        <f t="shared" si="99"/>
        <v>-7.085609425604443E-2</v>
      </c>
      <c r="AG202" s="179">
        <f t="shared" si="100"/>
        <v>-0.10238290496879598</v>
      </c>
      <c r="AH202" s="179">
        <f t="shared" si="101"/>
        <v>-8.1877531092931402E-2</v>
      </c>
      <c r="AI202" s="179">
        <f t="shared" si="102"/>
        <v>-1.6743715777099665E-2</v>
      </c>
      <c r="AJ202" s="179">
        <f t="shared" si="103"/>
        <v>-7.3146553204854511E-2</v>
      </c>
      <c r="AK202" s="179">
        <f t="shared" ref="AK202" si="108">(W202-L202)/L202</f>
        <v>-2.6259795526493331E-2</v>
      </c>
      <c r="AL202" s="179">
        <f t="shared" ref="AL202" si="109">(X202-M202)/M202</f>
        <v>5.771573569894934E-2</v>
      </c>
      <c r="AM202" s="273" t="s">
        <v>56</v>
      </c>
      <c r="AN202" s="273" t="s">
        <v>56</v>
      </c>
      <c r="AO202" s="273" t="s">
        <v>56</v>
      </c>
    </row>
    <row r="203" spans="1:41" ht="17.25" customHeight="1" x14ac:dyDescent="0.35">
      <c r="A203" s="59" t="s">
        <v>32</v>
      </c>
      <c r="B203" s="59"/>
      <c r="C203" s="59"/>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row>
    <row r="204" spans="1:41" ht="12" customHeight="1" x14ac:dyDescent="0.35">
      <c r="A204" s="89" t="s">
        <v>38</v>
      </c>
      <c r="B204" s="89"/>
      <c r="C204" s="89"/>
      <c r="D204" s="30"/>
      <c r="E204" s="30"/>
      <c r="F204" s="30"/>
      <c r="G204" s="30"/>
      <c r="H204" s="30"/>
      <c r="I204" s="30"/>
      <c r="J204" s="30"/>
      <c r="K204" s="30"/>
      <c r="L204" s="30"/>
      <c r="M204" s="30"/>
      <c r="N204" s="64"/>
      <c r="O204" s="30"/>
      <c r="P204" s="30"/>
      <c r="Q204" s="30"/>
      <c r="R204" s="30"/>
      <c r="S204" s="30"/>
      <c r="T204" s="30"/>
      <c r="U204" s="30"/>
      <c r="V204" s="30"/>
      <c r="W204" s="30"/>
      <c r="X204" s="30"/>
      <c r="Y204" s="30"/>
      <c r="Z204" s="30"/>
      <c r="AA204" s="30"/>
      <c r="AB204" s="30"/>
      <c r="AC204" s="30"/>
      <c r="AD204" s="30"/>
      <c r="AE204" s="64"/>
      <c r="AF204" s="170"/>
      <c r="AG204" s="170"/>
      <c r="AH204" s="170"/>
      <c r="AI204" s="170"/>
      <c r="AJ204" s="170"/>
      <c r="AK204" s="170"/>
      <c r="AL204" s="170"/>
      <c r="AM204" s="170"/>
      <c r="AN204" s="170"/>
      <c r="AO204" s="170"/>
    </row>
    <row r="205" spans="1:41" ht="12" customHeight="1" x14ac:dyDescent="0.35">
      <c r="A205" s="89" t="s">
        <v>33</v>
      </c>
      <c r="B205" s="89"/>
      <c r="C205" s="89"/>
      <c r="D205" s="30"/>
      <c r="E205" s="30"/>
      <c r="F205" s="30"/>
      <c r="G205" s="30"/>
      <c r="H205" s="30"/>
      <c r="I205" s="30"/>
      <c r="J205" s="30"/>
      <c r="K205" s="30"/>
      <c r="L205" s="30"/>
      <c r="M205" s="30"/>
      <c r="N205" s="64"/>
      <c r="O205" s="30"/>
      <c r="P205" s="30"/>
      <c r="Q205" s="30"/>
      <c r="R205" s="30"/>
      <c r="S205" s="30"/>
      <c r="T205" s="30"/>
      <c r="U205" s="30"/>
      <c r="V205" s="30"/>
      <c r="W205" s="30"/>
      <c r="X205" s="30"/>
      <c r="Y205" s="30"/>
      <c r="Z205" s="30"/>
      <c r="AA205" s="30"/>
      <c r="AB205" s="30"/>
      <c r="AC205" s="30"/>
      <c r="AD205" s="30"/>
      <c r="AE205" s="64"/>
      <c r="AF205" s="170"/>
      <c r="AG205" s="170"/>
      <c r="AH205" s="170"/>
      <c r="AI205" s="170"/>
      <c r="AJ205" s="170"/>
      <c r="AK205" s="170"/>
      <c r="AL205" s="170"/>
      <c r="AM205" s="170"/>
      <c r="AN205" s="170"/>
      <c r="AO205" s="170"/>
    </row>
    <row r="206" spans="1:41" ht="12" customHeight="1" x14ac:dyDescent="0.35">
      <c r="A206" s="104" t="s">
        <v>43</v>
      </c>
      <c r="B206" s="89"/>
      <c r="C206" s="89"/>
      <c r="D206" s="30"/>
      <c r="E206" s="30"/>
      <c r="F206" s="30"/>
      <c r="G206" s="30"/>
      <c r="H206" s="30"/>
      <c r="I206" s="30"/>
      <c r="J206" s="30"/>
      <c r="K206" s="30"/>
      <c r="L206" s="30"/>
      <c r="M206" s="30"/>
      <c r="N206" s="64"/>
      <c r="O206" s="30"/>
      <c r="P206" s="30"/>
      <c r="Q206" s="30"/>
      <c r="R206" s="30"/>
      <c r="S206" s="30"/>
      <c r="T206" s="30"/>
      <c r="U206" s="30"/>
      <c r="V206" s="30"/>
      <c r="W206" s="30"/>
      <c r="X206" s="30"/>
      <c r="Y206" s="30"/>
      <c r="Z206" s="30"/>
      <c r="AA206" s="30"/>
      <c r="AB206" s="30"/>
      <c r="AC206" s="30"/>
      <c r="AD206" s="30"/>
      <c r="AE206" s="64"/>
      <c r="AF206" s="170"/>
      <c r="AG206" s="170"/>
      <c r="AH206" s="170"/>
      <c r="AI206" s="170"/>
      <c r="AJ206" s="170"/>
      <c r="AK206" s="170"/>
      <c r="AL206" s="170"/>
      <c r="AM206" s="170"/>
      <c r="AN206" s="170"/>
      <c r="AO206" s="170"/>
    </row>
    <row r="207" spans="1:41" ht="12" customHeight="1" x14ac:dyDescent="0.35">
      <c r="A207" s="180" t="s">
        <v>75</v>
      </c>
      <c r="B207" s="89"/>
      <c r="C207" s="89"/>
      <c r="D207" s="30"/>
      <c r="E207" s="30"/>
      <c r="F207" s="30"/>
      <c r="G207" s="30"/>
      <c r="H207" s="30"/>
      <c r="I207" s="30"/>
      <c r="J207" s="30"/>
      <c r="K207" s="30"/>
      <c r="L207" s="30"/>
      <c r="M207" s="30"/>
      <c r="N207" s="64"/>
      <c r="O207" s="30"/>
      <c r="P207" s="30"/>
      <c r="Q207" s="30"/>
      <c r="R207" s="30"/>
      <c r="S207" s="30"/>
      <c r="T207" s="30"/>
      <c r="U207" s="30"/>
      <c r="V207" s="30"/>
      <c r="W207" s="30"/>
      <c r="X207" s="30"/>
      <c r="Y207" s="30"/>
      <c r="Z207" s="30"/>
      <c r="AA207" s="30"/>
      <c r="AB207" s="30"/>
      <c r="AC207" s="30"/>
      <c r="AD207" s="30"/>
      <c r="AE207" s="64"/>
      <c r="AF207" s="170"/>
      <c r="AG207" s="170"/>
      <c r="AH207" s="170"/>
      <c r="AI207" s="170"/>
      <c r="AJ207" s="170"/>
      <c r="AK207" s="170"/>
      <c r="AL207" s="170"/>
      <c r="AM207" s="170"/>
      <c r="AN207" s="170"/>
      <c r="AO207" s="170"/>
    </row>
    <row r="208" spans="1:41" ht="12" customHeight="1" x14ac:dyDescent="0.35">
      <c r="A208" s="104" t="s">
        <v>51</v>
      </c>
      <c r="B208" s="89"/>
      <c r="C208" s="89"/>
      <c r="D208" s="30"/>
      <c r="E208" s="30"/>
      <c r="F208" s="30"/>
      <c r="G208" s="30"/>
      <c r="H208" s="30"/>
      <c r="I208" s="30"/>
      <c r="J208" s="30"/>
      <c r="K208" s="30"/>
      <c r="L208" s="30"/>
      <c r="M208" s="30"/>
      <c r="N208" s="64"/>
      <c r="O208" s="30"/>
      <c r="P208" s="30"/>
      <c r="Q208" s="30"/>
      <c r="R208" s="30"/>
      <c r="S208" s="30"/>
      <c r="T208" s="30"/>
      <c r="U208" s="30"/>
      <c r="V208" s="30"/>
      <c r="W208" s="30"/>
      <c r="X208" s="30"/>
      <c r="Y208" s="30"/>
      <c r="Z208" s="30"/>
      <c r="AA208" s="30"/>
      <c r="AB208" s="30"/>
      <c r="AC208" s="30"/>
      <c r="AD208" s="30"/>
      <c r="AE208" s="64"/>
      <c r="AF208" s="170"/>
      <c r="AG208" s="170"/>
      <c r="AH208" s="170"/>
      <c r="AI208" s="170"/>
      <c r="AJ208" s="170"/>
      <c r="AK208" s="170"/>
      <c r="AL208" s="170"/>
      <c r="AM208" s="170"/>
      <c r="AN208" s="170"/>
      <c r="AO208" s="170"/>
    </row>
    <row r="209" spans="1:41" ht="12" customHeight="1" x14ac:dyDescent="0.35">
      <c r="A209" s="285" t="s">
        <v>136</v>
      </c>
      <c r="B209" s="285"/>
      <c r="C209" s="285"/>
      <c r="D209" s="285"/>
      <c r="E209" s="181"/>
      <c r="F209" s="181"/>
      <c r="G209" s="181"/>
      <c r="H209" s="182"/>
      <c r="I209" s="182"/>
      <c r="J209" s="182"/>
      <c r="K209" s="182"/>
      <c r="L209" s="182"/>
      <c r="M209" s="182"/>
      <c r="N209" s="63"/>
      <c r="O209" s="182"/>
      <c r="P209" s="182"/>
      <c r="Q209" s="182"/>
      <c r="R209" s="182"/>
      <c r="S209" s="182"/>
      <c r="T209" s="182"/>
      <c r="U209" s="182"/>
      <c r="V209" s="182"/>
      <c r="W209" s="182"/>
      <c r="X209" s="182"/>
      <c r="Y209" s="182"/>
      <c r="Z209" s="182"/>
      <c r="AA209" s="182"/>
      <c r="AB209" s="182"/>
      <c r="AC209" s="182"/>
      <c r="AD209" s="182"/>
      <c r="AE209" s="64"/>
      <c r="AF209" s="183"/>
      <c r="AG209" s="183"/>
      <c r="AH209" s="183"/>
      <c r="AI209" s="183"/>
      <c r="AJ209" s="183"/>
      <c r="AK209" s="183"/>
      <c r="AL209" s="183"/>
      <c r="AM209" s="183"/>
      <c r="AN209" s="183"/>
      <c r="AO209" s="183"/>
    </row>
    <row r="210" spans="1:41" ht="12" customHeight="1" x14ac:dyDescent="0.35">
      <c r="A210" s="180" t="s">
        <v>57</v>
      </c>
      <c r="B210" s="89"/>
      <c r="C210" s="89"/>
      <c r="D210" s="30"/>
      <c r="E210" s="30"/>
      <c r="F210" s="30"/>
      <c r="G210" s="30"/>
      <c r="H210" s="30"/>
      <c r="I210" s="30"/>
      <c r="J210" s="30"/>
      <c r="K210" s="30"/>
      <c r="L210" s="30"/>
      <c r="M210" s="30"/>
      <c r="N210" s="64"/>
      <c r="O210" s="30"/>
      <c r="P210" s="30"/>
      <c r="Q210" s="30"/>
      <c r="R210" s="30"/>
      <c r="S210" s="30"/>
      <c r="T210" s="30"/>
      <c r="U210" s="30"/>
      <c r="V210" s="30"/>
      <c r="W210" s="30"/>
      <c r="X210" s="30"/>
      <c r="Y210" s="30"/>
      <c r="Z210" s="30"/>
      <c r="AA210" s="30"/>
      <c r="AB210" s="30"/>
      <c r="AC210" s="30"/>
      <c r="AD210" s="30"/>
      <c r="AE210" s="64"/>
      <c r="AF210" s="170"/>
      <c r="AG210" s="170"/>
      <c r="AH210" s="170"/>
      <c r="AI210" s="170"/>
      <c r="AJ210" s="170"/>
      <c r="AK210" s="170"/>
      <c r="AL210" s="170"/>
      <c r="AM210" s="170"/>
      <c r="AN210" s="170"/>
      <c r="AO210" s="170"/>
    </row>
    <row r="211" spans="1:41" ht="12" customHeight="1" x14ac:dyDescent="0.35">
      <c r="A211" s="89" t="s">
        <v>242</v>
      </c>
      <c r="B211" s="89"/>
      <c r="C211" s="89"/>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41"/>
      <c r="AL211" s="41"/>
      <c r="AM211" s="41"/>
      <c r="AN211" s="41"/>
      <c r="AO211" s="41"/>
    </row>
    <row r="212" spans="1:41" ht="12" customHeight="1" x14ac:dyDescent="0.35">
      <c r="A212" s="180" t="s">
        <v>55</v>
      </c>
      <c r="B212" s="89"/>
      <c r="C212" s="89"/>
      <c r="D212" s="30"/>
      <c r="E212" s="30"/>
      <c r="F212" s="30"/>
      <c r="G212" s="30"/>
      <c r="H212" s="30"/>
      <c r="I212" s="30"/>
      <c r="J212" s="30"/>
      <c r="K212" s="30"/>
      <c r="L212" s="30"/>
      <c r="M212" s="30"/>
      <c r="N212" s="64"/>
      <c r="O212" s="30"/>
      <c r="P212" s="30"/>
      <c r="Q212" s="30"/>
      <c r="R212" s="30"/>
      <c r="S212" s="30"/>
      <c r="T212" s="30"/>
      <c r="U212" s="30"/>
      <c r="V212" s="30"/>
      <c r="W212" s="30"/>
      <c r="X212" s="30"/>
      <c r="Y212" s="30"/>
      <c r="Z212" s="30"/>
      <c r="AA212" s="30"/>
      <c r="AB212" s="30"/>
      <c r="AC212" s="30"/>
      <c r="AD212" s="30"/>
      <c r="AE212" s="64"/>
      <c r="AF212" s="170"/>
      <c r="AG212" s="170"/>
      <c r="AH212" s="170"/>
      <c r="AI212" s="170"/>
      <c r="AJ212" s="170"/>
      <c r="AK212" s="170"/>
      <c r="AL212" s="170"/>
      <c r="AM212" s="170"/>
      <c r="AN212" s="170"/>
      <c r="AO212" s="170"/>
    </row>
    <row r="213" spans="1:41" ht="12" customHeight="1" x14ac:dyDescent="0.35">
      <c r="A213" s="89" t="s">
        <v>243</v>
      </c>
      <c r="B213" s="89"/>
      <c r="C213" s="89"/>
      <c r="D213" s="30"/>
      <c r="E213" s="30"/>
      <c r="F213" s="30"/>
      <c r="G213" s="30"/>
      <c r="H213" s="30"/>
      <c r="I213" s="30"/>
      <c r="J213" s="30"/>
      <c r="K213" s="30"/>
      <c r="L213" s="30"/>
      <c r="M213" s="30"/>
      <c r="N213" s="63"/>
      <c r="O213" s="30"/>
      <c r="P213" s="30"/>
      <c r="Q213" s="30"/>
      <c r="R213" s="30"/>
      <c r="S213" s="30"/>
      <c r="T213" s="30"/>
      <c r="U213" s="30"/>
      <c r="V213" s="30"/>
      <c r="W213" s="30"/>
      <c r="X213" s="30"/>
      <c r="Y213" s="30"/>
      <c r="Z213" s="30"/>
      <c r="AA213" s="30"/>
      <c r="AB213" s="30"/>
      <c r="AC213" s="30"/>
      <c r="AD213" s="30"/>
      <c r="AE213" s="64"/>
      <c r="AF213" s="31"/>
      <c r="AG213" s="31"/>
      <c r="AH213" s="31"/>
      <c r="AI213" s="31"/>
      <c r="AJ213" s="31"/>
      <c r="AK213" s="31"/>
      <c r="AL213" s="31"/>
      <c r="AM213" s="31"/>
      <c r="AN213" s="31"/>
      <c r="AO213" s="31"/>
    </row>
    <row r="214" spans="1:41" ht="12" customHeight="1" x14ac:dyDescent="0.35">
      <c r="A214" s="59" t="s">
        <v>35</v>
      </c>
      <c r="B214" s="89"/>
      <c r="C214" s="89"/>
      <c r="D214" s="30"/>
      <c r="E214" s="30"/>
      <c r="F214" s="30"/>
      <c r="G214" s="30"/>
      <c r="H214" s="30"/>
      <c r="I214" s="30"/>
      <c r="J214" s="30"/>
      <c r="K214" s="30"/>
      <c r="L214" s="30"/>
      <c r="M214" s="30"/>
      <c r="N214" s="63"/>
      <c r="O214" s="30"/>
      <c r="P214" s="30"/>
      <c r="Q214" s="30"/>
      <c r="R214" s="30"/>
      <c r="S214" s="30"/>
      <c r="T214" s="30"/>
      <c r="U214" s="30"/>
      <c r="V214" s="30"/>
      <c r="W214" s="30"/>
      <c r="X214" s="30"/>
      <c r="Y214" s="30"/>
      <c r="Z214" s="30"/>
      <c r="AA214" s="30"/>
      <c r="AB214" s="30"/>
      <c r="AC214" s="30"/>
      <c r="AD214" s="30"/>
      <c r="AE214" s="64"/>
      <c r="AF214" s="31"/>
      <c r="AG214" s="31"/>
      <c r="AH214" s="31"/>
      <c r="AI214" s="31"/>
      <c r="AJ214" s="31"/>
      <c r="AK214" s="31"/>
      <c r="AL214" s="31"/>
      <c r="AM214" s="31"/>
      <c r="AN214" s="31"/>
      <c r="AO214" s="31"/>
    </row>
    <row r="215" spans="1:41" ht="30" customHeight="1" x14ac:dyDescent="0.35">
      <c r="A215" s="66" t="s">
        <v>244</v>
      </c>
      <c r="B215" s="89"/>
      <c r="C215" s="89"/>
      <c r="D215" s="30"/>
      <c r="E215" s="30"/>
      <c r="F215" s="30"/>
      <c r="G215" s="30"/>
      <c r="H215" s="30"/>
      <c r="I215" s="30"/>
      <c r="J215" s="30"/>
      <c r="K215" s="30"/>
      <c r="L215" s="30"/>
      <c r="M215" s="30"/>
      <c r="N215" s="63"/>
      <c r="O215" s="30"/>
      <c r="P215" s="30"/>
      <c r="Q215" s="30"/>
      <c r="R215" s="30"/>
      <c r="S215" s="30"/>
      <c r="T215" s="30"/>
      <c r="U215" s="30"/>
      <c r="V215" s="30"/>
      <c r="W215" s="30"/>
      <c r="X215" s="30"/>
      <c r="Y215" s="30"/>
      <c r="Z215" s="30"/>
      <c r="AA215" s="30"/>
      <c r="AB215" s="30"/>
      <c r="AC215" s="30"/>
      <c r="AD215" s="30"/>
      <c r="AE215" s="64"/>
      <c r="AF215" s="31"/>
      <c r="AG215" s="31"/>
      <c r="AH215" s="31"/>
      <c r="AI215" s="31"/>
      <c r="AJ215" s="31"/>
      <c r="AK215" s="31"/>
      <c r="AL215" s="31"/>
      <c r="AM215" s="31"/>
      <c r="AN215" s="31"/>
      <c r="AO215" s="31"/>
    </row>
    <row r="216" spans="1:41" x14ac:dyDescent="0.35">
      <c r="A216" s="197" t="s">
        <v>39</v>
      </c>
      <c r="B216" s="197"/>
      <c r="C216" s="197"/>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41"/>
      <c r="AL216" s="41"/>
      <c r="AM216" s="41"/>
      <c r="AN216" s="41"/>
      <c r="AO216" s="41"/>
    </row>
  </sheetData>
  <mergeCells count="40">
    <mergeCell ref="AC70:AO70"/>
    <mergeCell ref="B175:N175"/>
    <mergeCell ref="O70:AB70"/>
    <mergeCell ref="AC133:AO133"/>
    <mergeCell ref="AC154:AO154"/>
    <mergeCell ref="AC175:AO175"/>
    <mergeCell ref="AC112:AO112"/>
    <mergeCell ref="O175:AB175"/>
    <mergeCell ref="O112:AB112"/>
    <mergeCell ref="B133:N133"/>
    <mergeCell ref="O154:AB154"/>
    <mergeCell ref="O133:AB133"/>
    <mergeCell ref="A125:D125"/>
    <mergeCell ref="A146:D146"/>
    <mergeCell ref="AC196:AO196"/>
    <mergeCell ref="AC4:AO4"/>
    <mergeCell ref="B70:N70"/>
    <mergeCell ref="B91:N91"/>
    <mergeCell ref="O91:AB91"/>
    <mergeCell ref="AC91:AO91"/>
    <mergeCell ref="B4:N4"/>
    <mergeCell ref="B48:N48"/>
    <mergeCell ref="O4:AB4"/>
    <mergeCell ref="O26:AB26"/>
    <mergeCell ref="O48:AB48"/>
    <mergeCell ref="AC26:AO26"/>
    <mergeCell ref="AC48:AO48"/>
    <mergeCell ref="O196:AB196"/>
    <mergeCell ref="B196:N196"/>
    <mergeCell ref="B154:N154"/>
    <mergeCell ref="A209:D209"/>
    <mergeCell ref="A18:D18"/>
    <mergeCell ref="A40:D40"/>
    <mergeCell ref="A62:D62"/>
    <mergeCell ref="A83:D83"/>
    <mergeCell ref="A104:D104"/>
    <mergeCell ref="B112:N112"/>
    <mergeCell ref="A167:D167"/>
    <mergeCell ref="A188:D188"/>
    <mergeCell ref="B26:N26"/>
  </mergeCells>
  <hyperlinks>
    <hyperlink ref="A2" location="'Table of contents'!A1" display="Back to Table of conents" xr:uid="{00000000-0004-0000-0800-000000000000}"/>
    <hyperlink ref="A18" r:id="rId1" display="Refer to National Physician Database Data Release, 2018–2019 — Methodology Notes for physician specialty groupings." xr:uid="{49F253E0-3708-482D-BAD0-5457D010BDE0}"/>
    <hyperlink ref="A18:D18" r:id="rId2" display="Refer to National Physician Database Data Release, 2019–2020 — Methodology Notes for physician specialty groupings." xr:uid="{D1CBD49D-5A63-4B5A-9C60-121343CF934E}"/>
    <hyperlink ref="A40" r:id="rId3" display="Refer to National Physician Database Data Release, 2018–2019 — Methodology Notes for physician specialty groupings." xr:uid="{4ED98B36-1C6A-4141-84C9-07D1C82808D3}"/>
    <hyperlink ref="A40:D40" r:id="rId4" display="Refer to National Physician Database Data Release, 2019–2020 — Methodology Notes for physician specialty groupings." xr:uid="{8422A0B4-1AE6-47C5-B3E7-973A5ACE223E}"/>
    <hyperlink ref="A62" r:id="rId5" display="Refer to National Physician Database Data Release, 2018–2019 — Methodology Notes for physician specialty groupings." xr:uid="{D3C51354-3435-4E2E-A1FA-6C7B7FA4BD2B}"/>
    <hyperlink ref="A62:D62" r:id="rId6" display="Refer to National Physician Database Data Release, 2019–2020 — Methodology Notes for physician specialty groupings." xr:uid="{FA204909-271C-4BFE-9BC8-383054C70F30}"/>
    <hyperlink ref="A83" r:id="rId7" display="Refer to National Physician Database Data Release, 2018–2019 — Methodology Notes for physician specialty groupings." xr:uid="{B584E0D4-6652-49C6-9F6B-B9FB6C4FBA6C}"/>
    <hyperlink ref="A83:D83" r:id="rId8" display="Refer to National Physician Database Data Release, 2019–2020 — Methodology Notes for physician specialty groupings." xr:uid="{D35AF6C9-76DA-4240-A814-96AA758C65FA}"/>
    <hyperlink ref="A104" r:id="rId9" display="Refer to National Physician Database Data Release, 2018–2019 — Methodology Notes for physician specialty groupings." xr:uid="{68E007DC-FB7C-48AF-A4DE-0A52A7AB15AE}"/>
    <hyperlink ref="A104:D104" r:id="rId10" display="Refer to National Physician Database Data Release, 2019–2020 — Methodology Notes for physician specialty groupings." xr:uid="{656E30EC-C243-4417-B8F7-E8E607951C66}"/>
    <hyperlink ref="A125" r:id="rId11" display="Refer to National Physician Database Data Release, 2018–2019 — Methodology Notes for physician specialty groupings." xr:uid="{FE699436-A603-44F7-95D2-10BE6B55736A}"/>
    <hyperlink ref="A125:D125" r:id="rId12" display="Refer to National Physician Database Data Release, 2019–2020 — Methodology Notes for physician specialty groupings." xr:uid="{424C59D2-90E7-4DFB-8A81-88436AC15008}"/>
    <hyperlink ref="A146" r:id="rId13" display="Refer to National Physician Database Data Release, 2018–2019 — Methodology Notes for physician specialty groupings." xr:uid="{EAC7DC4E-BA13-42B1-9807-05178044EDE8}"/>
    <hyperlink ref="A146:D146" r:id="rId14" display="Refer to National Physician Database Data Release, 2019–2020 — Methodology Notes for physician specialty groupings." xr:uid="{16FECB92-5AB9-45D0-8AE9-44EDA22CB3C6}"/>
    <hyperlink ref="A167" r:id="rId15" display="Refer to National Physician Database Data Release, 2018–2019 — Methodology Notes for physician specialty groupings." xr:uid="{831ACC14-A9BC-4761-85F8-ED4DC9246851}"/>
    <hyperlink ref="A167:D167" r:id="rId16" display="Refer to National Physician Database Data Release, 2019–2020 — Methodology Notes for physician specialty groupings." xr:uid="{1DBA1900-36BE-4130-AF7D-31AFE2DE7CA0}"/>
    <hyperlink ref="A188" r:id="rId17" display="Refer to National Physician Database Data Release, 2018–2019 — Methodology Notes for physician specialty groupings." xr:uid="{FC7FEFF7-F63A-4DC3-AB38-DB70BCA6D56C}"/>
    <hyperlink ref="A188:D188" r:id="rId18" display="Refer to National Physician Database Data Release, 2019–2020 — Methodology Notes for physician specialty groupings." xr:uid="{A81D51B0-AC1D-4CE5-8459-BA8EEA73BAD6}"/>
    <hyperlink ref="A209" r:id="rId19" display="Refer to National Physician Database Data Release, 2018–2019 — Methodology Notes for physician specialty groupings." xr:uid="{89082B59-E8B5-4DF6-84BB-1F29251E53B3}"/>
    <hyperlink ref="A209:D209" r:id="rId20" display="Refer to National Physician Database Data Release, 2019–2020 — Methodology Notes for physician specialty groupings." xr:uid="{677BEA66-A0FC-49B5-A450-32A93A76BF43}"/>
  </hyperlinks>
  <pageMargins left="0.75" right="0.75" top="0.75" bottom="0.75" header="0.3" footer="0.3"/>
  <pageSetup scale="16" fitToHeight="0" orientation="landscape" r:id="rId21"/>
  <headerFooter>
    <oddFooter>&amp;L&amp;9© 2021 CIHI&amp;R&amp;9&amp;P</oddFooter>
  </headerFooter>
  <ignoredErrors>
    <ignoredError sqref="A7:N17 A72:A82 A21:N21 B20:N20 A43:N43 B42:N42 A65:N65 B64:N64 A86 A107 A128 A149 A170 A191 A23:N23 B22:N22 A45:N45 B44:N44 A67:N67 B66:N66 A88 A109 A130 A151 A172 A193 A195:A202 A174:A187 A153:A166 A132:A145 A111:A124 A90:A103 A69:N71 B68:N68 A47:N61 B46:N46 A25:N39 B24:N24 A19:N19 E18:N18 A41:N41 E40:N40 A63:N63 E62:N62 A84 A105 A126 A147 A168 A189" formula="1"/>
    <ignoredError sqref="N72 N76 AL93:AL97 N93 N97 N114 N118 N135 N139 N156 N160 N177 N181:N182 N198 N202" unlockedFormula="1"/>
    <ignoredError sqref="N73:N75 N94:N96 N115:N117 N136:N138 N157:N159 N178:N180 N199:N201" formula="1" unlockedFormula="1"/>
    <ignoredError sqref="AB6 AB10:AB11 AB28 AB30:AB33 AB50 AB54:AB55" formulaRange="1"/>
    <ignoredError sqref="AB7:AB9 AB29 AB51:AB53" formula="1" formulaRange="1"/>
    <ignoredError sqref="AB72:AL72 AB76:AL76 AC73:AL75 AB93:AK93 AB97:AK97 AC94:AK96 AB114:AL114 AB118:AL118 AC115:AL117 AB135:AL135 AB139:AL139 AC136:AL138 AB156:AL156 AB160:AL160 AC157:AL159 AB177:AL177 AB181:AL181 AC178:AL180 AB198:AL198 AB202:AL202 AC199:AL201" formulaRange="1" unlockedFormula="1"/>
    <ignoredError sqref="AB73:AB75 AB94:AB96 AB115:AB117 AB136:AB138 AB157:AB159 AB178:AB180 AB199:AB201" formula="1" formulaRange="1" unlockedFormula="1"/>
  </ignoredErrors>
  <tableParts count="10">
    <tablePart r:id="rId22"/>
    <tablePart r:id="rId23"/>
    <tablePart r:id="rId24"/>
    <tablePart r:id="rId25"/>
    <tablePart r:id="rId26"/>
    <tablePart r:id="rId27"/>
    <tablePart r:id="rId28"/>
    <tablePart r:id="rId29"/>
    <tablePart r:id="rId30"/>
    <tablePart r:id="rId3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69</vt:i4>
      </vt:variant>
    </vt:vector>
  </HeadingPairs>
  <TitlesOfParts>
    <vt:vector size="78" baseType="lpstr">
      <vt:lpstr>Impact on Physician Services</vt:lpstr>
      <vt:lpstr>Notes to readers</vt:lpstr>
      <vt:lpstr>Table of contents</vt:lpstr>
      <vt:lpstr>1. Nova Scotia services</vt:lpstr>
      <vt:lpstr>2. Ontario services</vt:lpstr>
      <vt:lpstr>3. Manitoba services</vt:lpstr>
      <vt:lpstr>4. Saskatchewan services</vt:lpstr>
      <vt:lpstr>5. Alberta services</vt:lpstr>
      <vt:lpstr>6. British Columbia services</vt:lpstr>
      <vt:lpstr>'1. Nova Scotia services'!Print_Area</vt:lpstr>
      <vt:lpstr>'2. Ontario services'!Print_Area</vt:lpstr>
      <vt:lpstr>'3. Manitoba services'!Print_Area</vt:lpstr>
      <vt:lpstr>'4. Saskatchewan services'!Print_Area</vt:lpstr>
      <vt:lpstr>'5. Alberta services'!Print_Area</vt:lpstr>
      <vt:lpstr>'6. British Columbia services'!Print_Area</vt:lpstr>
      <vt:lpstr>'Impact on Physician Services'!Print_Area</vt:lpstr>
      <vt:lpstr>'Notes to readers'!Print_Area</vt:lpstr>
      <vt:lpstr>'Table of contents'!Print_Area</vt:lpstr>
      <vt:lpstr>Title..AO108.2</vt:lpstr>
      <vt:lpstr>Title..AO108.3</vt:lpstr>
      <vt:lpstr>Title..AO108.5</vt:lpstr>
      <vt:lpstr>Title..AO11.1</vt:lpstr>
      <vt:lpstr>Title..AO11.2</vt:lpstr>
      <vt:lpstr>Title..AO11.3</vt:lpstr>
      <vt:lpstr>Title..AO11.4</vt:lpstr>
      <vt:lpstr>Title..AO11.5</vt:lpstr>
      <vt:lpstr>Title..AO11.6</vt:lpstr>
      <vt:lpstr>Title..AO113.1</vt:lpstr>
      <vt:lpstr>Title..AO113.4</vt:lpstr>
      <vt:lpstr>Title..AO118.6</vt:lpstr>
      <vt:lpstr>Title..AO127.2</vt:lpstr>
      <vt:lpstr>Title..AO127.3</vt:lpstr>
      <vt:lpstr>Title..AO127.5</vt:lpstr>
      <vt:lpstr>Title..AO133.1</vt:lpstr>
      <vt:lpstr>Title..AO133.4</vt:lpstr>
      <vt:lpstr>Title..AO139.6</vt:lpstr>
      <vt:lpstr>Title..AO146.2</vt:lpstr>
      <vt:lpstr>Title..AO146.3</vt:lpstr>
      <vt:lpstr>Title..AO146.5</vt:lpstr>
      <vt:lpstr>Title..AO153.1</vt:lpstr>
      <vt:lpstr>Title..AO153.4</vt:lpstr>
      <vt:lpstr>Title..AO160.6</vt:lpstr>
      <vt:lpstr>Title..AO165.2</vt:lpstr>
      <vt:lpstr>Title..AO165.3</vt:lpstr>
      <vt:lpstr>Title..AO165.5</vt:lpstr>
      <vt:lpstr>Title..AO173.1</vt:lpstr>
      <vt:lpstr>Title..AO173.4</vt:lpstr>
      <vt:lpstr>Title..AO181.6</vt:lpstr>
      <vt:lpstr>Title..AO184.2</vt:lpstr>
      <vt:lpstr>Title..AO184.3</vt:lpstr>
      <vt:lpstr>Title..AO184.5</vt:lpstr>
      <vt:lpstr>Title..AO193.1</vt:lpstr>
      <vt:lpstr>Title..AO193.4</vt:lpstr>
      <vt:lpstr>Title..AO202.6</vt:lpstr>
      <vt:lpstr>Title..AO31.2</vt:lpstr>
      <vt:lpstr>Title..AO31.3</vt:lpstr>
      <vt:lpstr>Title..AO31.5</vt:lpstr>
      <vt:lpstr>Title..AO32.1</vt:lpstr>
      <vt:lpstr>Title..AO32.4</vt:lpstr>
      <vt:lpstr>Title..AO33.6</vt:lpstr>
      <vt:lpstr>Title..AO45.5</vt:lpstr>
      <vt:lpstr>Title..AO51.2</vt:lpstr>
      <vt:lpstr>Title..AO51.3</vt:lpstr>
      <vt:lpstr>Title..AO53.1</vt:lpstr>
      <vt:lpstr>Title..AO53.4</vt:lpstr>
      <vt:lpstr>Title..AO55.6</vt:lpstr>
      <vt:lpstr>Title..AO70.2</vt:lpstr>
      <vt:lpstr>Title..AO70.3</vt:lpstr>
      <vt:lpstr>Title..AO70.5</vt:lpstr>
      <vt:lpstr>Title..AO73.1</vt:lpstr>
      <vt:lpstr>Title..AO73.4</vt:lpstr>
      <vt:lpstr>Title..AO76.6</vt:lpstr>
      <vt:lpstr>Title..AO89.2</vt:lpstr>
      <vt:lpstr>Title..AO89.3</vt:lpstr>
      <vt:lpstr>Title..AO89.5</vt:lpstr>
      <vt:lpstr>Title..AO93.1</vt:lpstr>
      <vt:lpstr>Title..AO93.4</vt:lpstr>
      <vt:lpstr>Title..AO97.6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of COVID-19 on Physician Services, March 2020 to March 2021 — Data Tables </dc:title>
  <dc:subject/>
  <dc:creator/>
  <cp:keywords/>
  <dc:description/>
  <cp:lastModifiedBy/>
  <cp:revision>1</cp:revision>
  <dcterms:created xsi:type="dcterms:W3CDTF">2021-11-04T16:14:05Z</dcterms:created>
  <dcterms:modified xsi:type="dcterms:W3CDTF">2021-11-04T16:14:18Z</dcterms:modified>
  <cp:category/>
  <cp:contentStatus/>
</cp:coreProperties>
</file>